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ØKSE\Publikationer\Statistik til hjemmesiden\2018\Liv og pension\"/>
    </mc:Choice>
  </mc:AlternateContent>
  <workbookProtection workbookAlgorithmName="SHA-512" workbookHashValue="GWutLCaD2DJ9wzCbUDiB5jxg+QpXZ3bfTPhM03ZeVbTDeaAgU9L5+IkCjo+JOpLJzLjQZRe/Or3nPBOReamhFw==" workbookSaltValue="Q6S9oLcKm2FXt8xwuiFxPw==" workbookSpinCount="100000" lockStructure="1"/>
  <bookViews>
    <workbookView xWindow="480" yWindow="120" windowWidth="27795" windowHeight="12585" tabRatio="847"/>
  </bookViews>
  <sheets>
    <sheet name="Indholdsfortegnelse" sheetId="37" r:id="rId1"/>
    <sheet name="Tabel 1.1" sheetId="1" r:id="rId2"/>
    <sheet name="Tabel 1.2" sheetId="2" r:id="rId3"/>
    <sheet name="Tabel 1.3" sheetId="11" r:id="rId4"/>
    <sheet name="Tabel 1.4" sheetId="13" r:id="rId5"/>
    <sheet name="Tabel 1.5" sheetId="16" r:id="rId6"/>
    <sheet name="Tabel 1.6" sheetId="14" r:id="rId7"/>
    <sheet name="Tabel 1.7" sheetId="15" r:id="rId8"/>
    <sheet name="Tabel 1.8" sheetId="9" r:id="rId9"/>
    <sheet name="Tabel 2.1" sheetId="17" r:id="rId10"/>
    <sheet name="Tabel 2.2" sheetId="18" r:id="rId11"/>
    <sheet name="Tabel 2.3" sheetId="19" r:id="rId12"/>
    <sheet name="Tabel 2.4" sheetId="20" r:id="rId13"/>
    <sheet name="Tabel 2.5" sheetId="21" r:id="rId14"/>
    <sheet name="Tabel 2.6" sheetId="22" r:id="rId15"/>
    <sheet name="Tabel 2.7" sheetId="23" r:id="rId16"/>
    <sheet name="Tabel 2.8" sheetId="24" r:id="rId17"/>
    <sheet name="Tabel 3.1" sheetId="25" r:id="rId18"/>
    <sheet name="Tabel 3.2" sheetId="26" r:id="rId19"/>
    <sheet name="Tabel 3.3" sheetId="28" r:id="rId20"/>
    <sheet name="Tabel 3.4" sheetId="29" r:id="rId21"/>
    <sheet name="Tabel 3.5" sheetId="27" r:id="rId22"/>
    <sheet name="Tabel 3.6" sheetId="30" r:id="rId23"/>
    <sheet name="Tabel 4.1" sheetId="31" r:id="rId24"/>
    <sheet name="Tabel 4.2" sheetId="32" r:id="rId25"/>
    <sheet name="Tabel 4.3" sheetId="33" r:id="rId26"/>
    <sheet name="Tabel 5.1" sheetId="34" r:id="rId27"/>
    <sheet name="Tabel 5.2" sheetId="35" r:id="rId28"/>
    <sheet name="Tabel 5.3" sheetId="36" r:id="rId29"/>
    <sheet name="Tabel 6.1" sheetId="38" r:id="rId30"/>
    <sheet name="Tabel 6.2" sheetId="39" r:id="rId31"/>
    <sheet name="Bilag 7.1" sheetId="40" r:id="rId32"/>
    <sheet name="LIV data" sheetId="5" r:id="rId33"/>
    <sheet name="TPK data" sheetId="6" r:id="rId34"/>
  </sheets>
  <definedNames>
    <definedName name="Fpk">#REF!</definedName>
    <definedName name="Fpk_var">#REF!</definedName>
    <definedName name="LivData">'LIV data'!$1:$19</definedName>
    <definedName name="LivNavn">'LIV data'!$C:$C</definedName>
    <definedName name="LivTpk">#REF!</definedName>
    <definedName name="LivTpk_var">#REF!</definedName>
    <definedName name="LivVar">'LIV data'!$1:$1</definedName>
    <definedName name="OLE_LINK5" localSheetId="29">'Tabel 6.1'!$A$3</definedName>
    <definedName name="OLE_LINK7" localSheetId="30">'Tabel 6.2'!$A$3</definedName>
    <definedName name="TpkData">'TPK data'!$A$1:$FS$14</definedName>
    <definedName name="TpkNavn">'TPK data'!$C:$C</definedName>
    <definedName name="TpkVar">'TPK data'!$1:$1</definedName>
    <definedName name="_xlnm.Print_Area" localSheetId="31">'Bilag 7.1'!$A$2:$B$62</definedName>
    <definedName name="_xlnm.Print_Area" localSheetId="0">Indholdsfortegnelse!$B$1:$D$51</definedName>
    <definedName name="_xlnm.Print_Area" localSheetId="1">'Tabel 1.1'!$C$4:$E$63</definedName>
    <definedName name="_xlnm.Print_Area" localSheetId="2">'Tabel 1.2'!$C$4:$E$107</definedName>
    <definedName name="_xlnm.Print_Area" localSheetId="3">'Tabel 1.3'!$E$4:$L$21</definedName>
    <definedName name="_xlnm.Print_Area" localSheetId="4">'Tabel 1.4'!$C$3:$E$36</definedName>
    <definedName name="_xlnm.Print_Area" localSheetId="5">'Tabel 1.5'!$C$3:$E$33</definedName>
    <definedName name="_xlnm.Print_Area" localSheetId="6">'Tabel 1.6'!$C$3:$E$17</definedName>
    <definedName name="_xlnm.Print_Area" localSheetId="7">'Tabel 1.7'!$C$3:$E$25</definedName>
    <definedName name="_xlnm.Print_Area" localSheetId="8">'Tabel 1.8'!$B$3:$K$16</definedName>
    <definedName name="_xlnm.Print_Area" localSheetId="9">'Tabel 2.1'!$C$3:$E$63</definedName>
    <definedName name="_xlnm.Print_Area" localSheetId="10">'Tabel 2.2'!$C$3:$E$107</definedName>
    <definedName name="_xlnm.Print_Area" localSheetId="11">'Tabel 2.3'!$E$3:$L$21</definedName>
    <definedName name="_xlnm.Print_Area" localSheetId="12">'Tabel 2.4'!$C$3:$E$36</definedName>
    <definedName name="_xlnm.Print_Area" localSheetId="13">'Tabel 2.5'!$C$3:$E$33</definedName>
    <definedName name="_xlnm.Print_Area" localSheetId="14">'Tabel 2.6'!$C$3:$E$17</definedName>
    <definedName name="_xlnm.Print_Area" localSheetId="15">'Tabel 2.7'!$C$3:$E$25</definedName>
    <definedName name="_xlnm.Print_Area" localSheetId="16">'Tabel 2.8'!$B$3:$K$16</definedName>
    <definedName name="_xlnm.Print_Area" localSheetId="17">'Tabel 3.1'!$C$3:$E$43</definedName>
    <definedName name="_xlnm.Print_Area" localSheetId="18">'Tabel 3.2'!$C$3:$E$75</definedName>
    <definedName name="_xlnm.Print_Area" localSheetId="19">'Tabel 3.3'!$C$3:$E$23</definedName>
    <definedName name="_xlnm.Print_Area" localSheetId="20">'Tabel 3.4'!$B$3:$F$25</definedName>
    <definedName name="_xlnm.Print_Area" localSheetId="21">'Tabel 3.5'!$B$3:$L$13</definedName>
    <definedName name="_xlnm.Print_Area" localSheetId="22">'Tabel 3.6'!$A$2:$C$14</definedName>
    <definedName name="_xlnm.Print_Area" localSheetId="23">'Tabel 4.1'!$C$3:$E$66</definedName>
    <definedName name="_xlnm.Print_Area" localSheetId="24">'Tabel 4.2'!$C$3:$E$110</definedName>
    <definedName name="_xlnm.Print_Area" localSheetId="25">'Tabel 4.3'!$C$3:$E$28</definedName>
    <definedName name="_xlnm.Print_Area" localSheetId="26">'Tabel 5.1'!$C$3:$E$66</definedName>
    <definedName name="_xlnm.Print_Area" localSheetId="27">'Tabel 5.2'!$C$3:$E$110</definedName>
    <definedName name="_xlnm.Print_Area" localSheetId="28">'Tabel 5.3'!$C$3:$E$28</definedName>
    <definedName name="_xlnm.Print_Area" localSheetId="29">'Tabel 6.1'!$A$2:$B$38</definedName>
    <definedName name="_xlnm.Print_Area" localSheetId="30">'Tabel 6.2'!$A$2:$B$21</definedName>
  </definedNames>
  <calcPr calcId="162913"/>
</workbook>
</file>

<file path=xl/calcChain.xml><?xml version="1.0" encoding="utf-8"?>
<calcChain xmlns="http://schemas.openxmlformats.org/spreadsheetml/2006/main">
  <c r="E10" i="36" l="1"/>
  <c r="E28" i="36" l="1"/>
  <c r="E27" i="36"/>
  <c r="E26" i="36"/>
  <c r="E25" i="36"/>
  <c r="E24" i="36"/>
  <c r="E23" i="36"/>
  <c r="E22" i="36"/>
  <c r="E21" i="36"/>
  <c r="E20" i="36"/>
  <c r="E19" i="36"/>
  <c r="E18" i="36"/>
  <c r="E17" i="36"/>
  <c r="E16" i="36"/>
  <c r="E15" i="36"/>
  <c r="E14" i="36"/>
  <c r="E13" i="36"/>
  <c r="E12" i="36"/>
  <c r="E11" i="36"/>
  <c r="D5" i="36"/>
  <c r="E110" i="35" l="1"/>
  <c r="E109" i="35"/>
  <c r="E106" i="35"/>
  <c r="E105" i="35"/>
  <c r="E102" i="35"/>
  <c r="E101" i="35"/>
  <c r="E98" i="35"/>
  <c r="E97" i="35"/>
  <c r="E94" i="35"/>
  <c r="E93" i="35"/>
  <c r="E90" i="35"/>
  <c r="E89" i="35"/>
  <c r="E86" i="35"/>
  <c r="E85" i="35"/>
  <c r="E82" i="35"/>
  <c r="E81" i="35"/>
  <c r="E78" i="35"/>
  <c r="E77" i="35"/>
  <c r="E74" i="35"/>
  <c r="E73" i="35"/>
  <c r="E70" i="35"/>
  <c r="E69" i="35"/>
  <c r="E66" i="35"/>
  <c r="E65" i="35"/>
  <c r="E62" i="35"/>
  <c r="E61" i="35"/>
  <c r="E58" i="35"/>
  <c r="E55" i="35"/>
  <c r="E52" i="35"/>
  <c r="E51" i="35"/>
  <c r="E48" i="35"/>
  <c r="E47" i="35"/>
  <c r="E44" i="35"/>
  <c r="E43" i="35"/>
  <c r="E40" i="35"/>
  <c r="E39" i="35"/>
  <c r="E36" i="35"/>
  <c r="E35" i="35"/>
  <c r="E32" i="35"/>
  <c r="E31" i="35"/>
  <c r="E28" i="35"/>
  <c r="E27" i="35"/>
  <c r="E24" i="35"/>
  <c r="E23" i="35"/>
  <c r="E20" i="35"/>
  <c r="E19" i="35"/>
  <c r="E16" i="35"/>
  <c r="E15" i="35"/>
  <c r="E12" i="35"/>
  <c r="E11" i="35"/>
  <c r="D5" i="35"/>
  <c r="E66" i="34"/>
  <c r="E65" i="34"/>
  <c r="E64" i="34"/>
  <c r="E63" i="34"/>
  <c r="E62" i="34"/>
  <c r="E61" i="34"/>
  <c r="E60" i="34"/>
  <c r="E59" i="34"/>
  <c r="E58" i="34"/>
  <c r="E57" i="34"/>
  <c r="E56" i="34"/>
  <c r="E55" i="34"/>
  <c r="E54" i="34"/>
  <c r="E53" i="34"/>
  <c r="E52" i="34"/>
  <c r="E51" i="34"/>
  <c r="E50" i="34"/>
  <c r="E49" i="34"/>
  <c r="E48" i="34"/>
  <c r="E47" i="34"/>
  <c r="E44" i="34"/>
  <c r="E43" i="34"/>
  <c r="E42" i="34"/>
  <c r="E41" i="34"/>
  <c r="E40" i="34"/>
  <c r="E39" i="34"/>
  <c r="E38" i="34"/>
  <c r="E37" i="34"/>
  <c r="E36" i="34"/>
  <c r="E35" i="34"/>
  <c r="E34" i="34"/>
  <c r="E33" i="34"/>
  <c r="E32" i="34"/>
  <c r="E31" i="34"/>
  <c r="E30" i="34"/>
  <c r="E29" i="34"/>
  <c r="E28" i="34"/>
  <c r="E27" i="34"/>
  <c r="E26" i="34"/>
  <c r="E25" i="34"/>
  <c r="E24" i="34"/>
  <c r="E23" i="34"/>
  <c r="E22" i="34"/>
  <c r="E21" i="34"/>
  <c r="E20" i="34"/>
  <c r="E19" i="34"/>
  <c r="E18" i="34"/>
  <c r="E17" i="34"/>
  <c r="E16" i="34"/>
  <c r="E15" i="34"/>
  <c r="E14" i="34"/>
  <c r="E13" i="34"/>
  <c r="E12" i="34"/>
  <c r="E11" i="34"/>
  <c r="E10" i="34"/>
  <c r="D5" i="34"/>
  <c r="B28" i="36"/>
  <c r="B27" i="36"/>
  <c r="B26" i="36"/>
  <c r="B25" i="36"/>
  <c r="B24" i="36"/>
  <c r="B23" i="36"/>
  <c r="B22" i="36"/>
  <c r="B21" i="36"/>
  <c r="B20" i="36"/>
  <c r="B19" i="36"/>
  <c r="B18" i="36"/>
  <c r="B17" i="36"/>
  <c r="B16" i="36"/>
  <c r="B15" i="36"/>
  <c r="B14" i="36"/>
  <c r="B13" i="36"/>
  <c r="B12" i="36"/>
  <c r="B11" i="36"/>
  <c r="B10" i="36"/>
  <c r="B110" i="35"/>
  <c r="B109" i="35"/>
  <c r="B108" i="35"/>
  <c r="E108" i="35" s="1"/>
  <c r="B107" i="35"/>
  <c r="E107" i="35" s="1"/>
  <c r="B106" i="35"/>
  <c r="B105" i="35"/>
  <c r="B104" i="35"/>
  <c r="E104" i="35" s="1"/>
  <c r="B103" i="35"/>
  <c r="E103" i="35" s="1"/>
  <c r="B102" i="35"/>
  <c r="B101" i="35"/>
  <c r="B100" i="35"/>
  <c r="E100" i="35" s="1"/>
  <c r="B99" i="35"/>
  <c r="E99" i="35" s="1"/>
  <c r="B98" i="35"/>
  <c r="B97" i="35"/>
  <c r="B96" i="35"/>
  <c r="E96" i="35" s="1"/>
  <c r="B95" i="35"/>
  <c r="E95" i="35" s="1"/>
  <c r="B94" i="35"/>
  <c r="B93" i="35"/>
  <c r="B92" i="35"/>
  <c r="E92" i="35" s="1"/>
  <c r="B91" i="35"/>
  <c r="E91" i="35" s="1"/>
  <c r="B90" i="35"/>
  <c r="B89" i="35"/>
  <c r="B88" i="35"/>
  <c r="E88" i="35" s="1"/>
  <c r="B87" i="35"/>
  <c r="E87" i="35" s="1"/>
  <c r="B86" i="35"/>
  <c r="B85" i="35"/>
  <c r="B84" i="35"/>
  <c r="E84" i="35" s="1"/>
  <c r="B83" i="35"/>
  <c r="E83" i="35" s="1"/>
  <c r="B82" i="35"/>
  <c r="B81" i="35"/>
  <c r="B80" i="35"/>
  <c r="E80" i="35" s="1"/>
  <c r="B79" i="35"/>
  <c r="E79" i="35" s="1"/>
  <c r="B78" i="35"/>
  <c r="B77" i="35"/>
  <c r="B76" i="35"/>
  <c r="E76" i="35" s="1"/>
  <c r="B75" i="35"/>
  <c r="E75" i="35" s="1"/>
  <c r="B74" i="35"/>
  <c r="B73" i="35"/>
  <c r="B72" i="35"/>
  <c r="E72" i="35" s="1"/>
  <c r="B71" i="35"/>
  <c r="E71" i="35" s="1"/>
  <c r="B70" i="35"/>
  <c r="B69" i="35"/>
  <c r="B68" i="35"/>
  <c r="E68" i="35" s="1"/>
  <c r="B67" i="35"/>
  <c r="E67" i="35" s="1"/>
  <c r="B66" i="35"/>
  <c r="B65" i="35"/>
  <c r="B64" i="35"/>
  <c r="E64" i="35" s="1"/>
  <c r="B63" i="35"/>
  <c r="E63" i="35" s="1"/>
  <c r="B62" i="35"/>
  <c r="B61" i="35"/>
  <c r="B60" i="35"/>
  <c r="E60" i="35" s="1"/>
  <c r="B59" i="35"/>
  <c r="E59" i="35" s="1"/>
  <c r="B58" i="35"/>
  <c r="B55" i="35"/>
  <c r="B54" i="35"/>
  <c r="E54" i="35" s="1"/>
  <c r="B53" i="35"/>
  <c r="E53" i="35" s="1"/>
  <c r="B52" i="35"/>
  <c r="B51" i="35"/>
  <c r="B50" i="35"/>
  <c r="E50" i="35" s="1"/>
  <c r="B49" i="35"/>
  <c r="E49" i="35" s="1"/>
  <c r="B48" i="35"/>
  <c r="B47" i="35"/>
  <c r="B46" i="35"/>
  <c r="E46" i="35" s="1"/>
  <c r="B45" i="35"/>
  <c r="E45" i="35" s="1"/>
  <c r="B44" i="35"/>
  <c r="B43" i="35"/>
  <c r="B42" i="35"/>
  <c r="E42" i="35" s="1"/>
  <c r="B41" i="35"/>
  <c r="E41" i="35" s="1"/>
  <c r="B40" i="35"/>
  <c r="B39" i="35"/>
  <c r="B38" i="35"/>
  <c r="E38" i="35" s="1"/>
  <c r="B37" i="35"/>
  <c r="E37" i="35" s="1"/>
  <c r="B36" i="35"/>
  <c r="B35" i="35"/>
  <c r="B34" i="35"/>
  <c r="E34" i="35" s="1"/>
  <c r="B33" i="35"/>
  <c r="E33" i="35" s="1"/>
  <c r="B32" i="35"/>
  <c r="B31" i="35"/>
  <c r="B30" i="35"/>
  <c r="E30" i="35" s="1"/>
  <c r="B29" i="35"/>
  <c r="E29" i="35" s="1"/>
  <c r="B28" i="35"/>
  <c r="B27" i="35"/>
  <c r="B26" i="35"/>
  <c r="E26" i="35" s="1"/>
  <c r="B25" i="35"/>
  <c r="E25" i="35" s="1"/>
  <c r="B24" i="35"/>
  <c r="B23" i="35"/>
  <c r="B22" i="35"/>
  <c r="E22" i="35" s="1"/>
  <c r="B21" i="35"/>
  <c r="E21" i="35" s="1"/>
  <c r="B20" i="35"/>
  <c r="B19" i="35"/>
  <c r="B18" i="35"/>
  <c r="E18" i="35" s="1"/>
  <c r="B17" i="35"/>
  <c r="E17" i="35" s="1"/>
  <c r="B16" i="35"/>
  <c r="B15" i="35"/>
  <c r="B14" i="35"/>
  <c r="E14" i="35" s="1"/>
  <c r="B13" i="35"/>
  <c r="E13" i="35" s="1"/>
  <c r="B12" i="35"/>
  <c r="B11" i="35"/>
  <c r="B66" i="34"/>
  <c r="B65" i="34"/>
  <c r="B64" i="34"/>
  <c r="B63" i="34"/>
  <c r="B62" i="34"/>
  <c r="B61" i="34"/>
  <c r="B60" i="34"/>
  <c r="B59" i="34"/>
  <c r="B58" i="34"/>
  <c r="B57" i="34"/>
  <c r="B56" i="34"/>
  <c r="B55" i="34"/>
  <c r="B54" i="34"/>
  <c r="B53" i="34"/>
  <c r="B52" i="34"/>
  <c r="B51" i="34"/>
  <c r="B50" i="34"/>
  <c r="B49" i="34"/>
  <c r="B48" i="34"/>
  <c r="B47" i="34"/>
  <c r="B44" i="34"/>
  <c r="B43" i="34"/>
  <c r="B42" i="34"/>
  <c r="B41" i="34"/>
  <c r="B40" i="34"/>
  <c r="B39" i="34"/>
  <c r="B38" i="34"/>
  <c r="B37" i="34"/>
  <c r="B36" i="34"/>
  <c r="B35" i="34"/>
  <c r="B34" i="34"/>
  <c r="B33" i="34"/>
  <c r="B32" i="34"/>
  <c r="B31" i="34"/>
  <c r="B30" i="34"/>
  <c r="B29" i="34"/>
  <c r="B28" i="34"/>
  <c r="B27" i="34"/>
  <c r="B26" i="34"/>
  <c r="B25" i="34"/>
  <c r="B24" i="34"/>
  <c r="B23" i="34"/>
  <c r="B22" i="34"/>
  <c r="B21" i="34"/>
  <c r="B20" i="34"/>
  <c r="B19" i="34"/>
  <c r="B18" i="34"/>
  <c r="B17" i="34"/>
  <c r="B16" i="34"/>
  <c r="B15" i="34"/>
  <c r="B14" i="34"/>
  <c r="B13" i="34"/>
  <c r="B12" i="34"/>
  <c r="B11" i="34"/>
  <c r="B10" i="34"/>
  <c r="E28" i="33"/>
  <c r="E27" i="33"/>
  <c r="E26" i="33"/>
  <c r="E25" i="33"/>
  <c r="E24" i="33"/>
  <c r="E23" i="33"/>
  <c r="E22" i="33"/>
  <c r="E21" i="33"/>
  <c r="E20" i="33"/>
  <c r="E19" i="33"/>
  <c r="E18" i="33"/>
  <c r="E17" i="33"/>
  <c r="E16" i="33"/>
  <c r="E15" i="33"/>
  <c r="E14" i="33"/>
  <c r="E13" i="33"/>
  <c r="E12" i="33"/>
  <c r="E11" i="33"/>
  <c r="E10" i="33"/>
  <c r="D5" i="33"/>
  <c r="B11" i="33"/>
  <c r="B12" i="33"/>
  <c r="B13" i="33"/>
  <c r="B14" i="33"/>
  <c r="B15" i="33"/>
  <c r="B16" i="33"/>
  <c r="B17" i="33"/>
  <c r="B18" i="33"/>
  <c r="B19" i="33"/>
  <c r="B20" i="33"/>
  <c r="B21" i="33"/>
  <c r="B22" i="33"/>
  <c r="B23" i="33"/>
  <c r="B24" i="33"/>
  <c r="B25" i="33"/>
  <c r="B26" i="33"/>
  <c r="B27" i="33"/>
  <c r="B28" i="33"/>
  <c r="B10" i="33"/>
  <c r="E110" i="32"/>
  <c r="E109" i="32"/>
  <c r="E108" i="32"/>
  <c r="E107" i="32"/>
  <c r="E106" i="32"/>
  <c r="E105" i="32"/>
  <c r="E104" i="32"/>
  <c r="E103" i="32"/>
  <c r="E102" i="32"/>
  <c r="E101" i="32"/>
  <c r="E100" i="32"/>
  <c r="E99" i="32"/>
  <c r="E98" i="32"/>
  <c r="E97" i="32"/>
  <c r="E96" i="32"/>
  <c r="E95" i="32"/>
  <c r="E94" i="32"/>
  <c r="E93" i="32"/>
  <c r="E92" i="32"/>
  <c r="E91" i="32"/>
  <c r="E90" i="32"/>
  <c r="E89" i="32"/>
  <c r="E88" i="32"/>
  <c r="E87" i="32"/>
  <c r="E86" i="32"/>
  <c r="E85" i="32"/>
  <c r="E84" i="32"/>
  <c r="E83" i="32"/>
  <c r="E82" i="32"/>
  <c r="E81" i="32"/>
  <c r="E80" i="32"/>
  <c r="E79" i="32"/>
  <c r="E78" i="32"/>
  <c r="E77" i="32"/>
  <c r="E76" i="32"/>
  <c r="E75" i="32"/>
  <c r="E74" i="32"/>
  <c r="E73" i="32"/>
  <c r="E72" i="32"/>
  <c r="E71" i="32"/>
  <c r="E70" i="32"/>
  <c r="E69" i="32"/>
  <c r="E68" i="32"/>
  <c r="E67" i="32"/>
  <c r="E66" i="32"/>
  <c r="E65" i="32"/>
  <c r="E64" i="32"/>
  <c r="E63" i="32"/>
  <c r="E62" i="32"/>
  <c r="E61" i="32"/>
  <c r="E60" i="32"/>
  <c r="E59" i="32"/>
  <c r="E58" i="32"/>
  <c r="E55" i="32"/>
  <c r="E54" i="32"/>
  <c r="E53" i="32"/>
  <c r="E52" i="32"/>
  <c r="E51" i="32"/>
  <c r="E50" i="32"/>
  <c r="E49" i="32"/>
  <c r="E48" i="32"/>
  <c r="E47" i="32"/>
  <c r="E46" i="32"/>
  <c r="E45" i="32"/>
  <c r="E44" i="32"/>
  <c r="E43" i="32"/>
  <c r="E42" i="32"/>
  <c r="E41" i="32"/>
  <c r="E40" i="32"/>
  <c r="E39" i="32"/>
  <c r="E38" i="32"/>
  <c r="E37" i="32"/>
  <c r="E36" i="32"/>
  <c r="E35" i="32"/>
  <c r="E34" i="32"/>
  <c r="E33" i="32"/>
  <c r="E32" i="32"/>
  <c r="E31" i="32"/>
  <c r="E30" i="32"/>
  <c r="E29" i="32"/>
  <c r="E28" i="32"/>
  <c r="E27" i="32"/>
  <c r="E26" i="32"/>
  <c r="E25" i="32"/>
  <c r="E24" i="32"/>
  <c r="E23" i="32"/>
  <c r="E22" i="32"/>
  <c r="E21" i="32"/>
  <c r="E20" i="32"/>
  <c r="E19" i="32"/>
  <c r="E18" i="32"/>
  <c r="E17" i="32"/>
  <c r="E16" i="32"/>
  <c r="E15" i="32"/>
  <c r="E14" i="32"/>
  <c r="E13" i="32"/>
  <c r="E12" i="32"/>
  <c r="E11" i="32"/>
  <c r="D5" i="32"/>
  <c r="B110" i="32"/>
  <c r="B109" i="32"/>
  <c r="B108" i="32"/>
  <c r="B107" i="32"/>
  <c r="B106" i="32"/>
  <c r="B105" i="32"/>
  <c r="B104" i="32"/>
  <c r="B103" i="32"/>
  <c r="B102" i="32"/>
  <c r="B101" i="32"/>
  <c r="B100" i="32"/>
  <c r="B99" i="32"/>
  <c r="B98" i="32"/>
  <c r="B97" i="32"/>
  <c r="B96" i="32"/>
  <c r="B95" i="32"/>
  <c r="B94" i="32"/>
  <c r="B93" i="32"/>
  <c r="B92" i="32"/>
  <c r="B91" i="32"/>
  <c r="B90" i="32"/>
  <c r="B89" i="32"/>
  <c r="B88" i="32"/>
  <c r="B87" i="32"/>
  <c r="B86" i="32"/>
  <c r="B85" i="32"/>
  <c r="B84" i="32"/>
  <c r="B83" i="32"/>
  <c r="B82" i="32"/>
  <c r="B81" i="32"/>
  <c r="B80" i="32"/>
  <c r="B79" i="32"/>
  <c r="B78" i="32"/>
  <c r="B77" i="32"/>
  <c r="B76" i="32"/>
  <c r="B75" i="32"/>
  <c r="B74" i="32"/>
  <c r="B73" i="32"/>
  <c r="B72" i="32"/>
  <c r="B71" i="32"/>
  <c r="B70" i="32"/>
  <c r="B69" i="32"/>
  <c r="B68" i="32"/>
  <c r="B67" i="32"/>
  <c r="B66" i="32"/>
  <c r="B65" i="32"/>
  <c r="B64" i="32"/>
  <c r="B63" i="32"/>
  <c r="B62" i="32"/>
  <c r="B61" i="32"/>
  <c r="B60" i="32"/>
  <c r="B59" i="32"/>
  <c r="B58" i="32"/>
  <c r="B55" i="32"/>
  <c r="B54" i="32"/>
  <c r="B53" i="32"/>
  <c r="B52" i="32"/>
  <c r="B51" i="32"/>
  <c r="B50" i="32"/>
  <c r="B49" i="32"/>
  <c r="B48" i="32"/>
  <c r="B47" i="32"/>
  <c r="B46" i="32"/>
  <c r="B45" i="32"/>
  <c r="B44" i="32"/>
  <c r="B43" i="32"/>
  <c r="B42" i="32"/>
  <c r="B41" i="32"/>
  <c r="B40" i="32"/>
  <c r="B39" i="32"/>
  <c r="B38" i="32"/>
  <c r="B37" i="32"/>
  <c r="B36" i="32"/>
  <c r="B35" i="32"/>
  <c r="B34" i="32"/>
  <c r="B33" i="32"/>
  <c r="B32" i="32"/>
  <c r="B31" i="32"/>
  <c r="B30" i="32"/>
  <c r="B29" i="32"/>
  <c r="B28" i="32"/>
  <c r="B27" i="32"/>
  <c r="B26" i="32"/>
  <c r="B25" i="32"/>
  <c r="B24" i="32"/>
  <c r="B23" i="32"/>
  <c r="B22" i="32"/>
  <c r="B21" i="32"/>
  <c r="B20" i="32"/>
  <c r="B19" i="32"/>
  <c r="B18" i="32"/>
  <c r="B17" i="32"/>
  <c r="B16" i="32"/>
  <c r="B15" i="32"/>
  <c r="B14" i="32"/>
  <c r="B13" i="32"/>
  <c r="B12" i="32"/>
  <c r="B11" i="32"/>
  <c r="E66" i="31"/>
  <c r="E65" i="31"/>
  <c r="E64" i="31"/>
  <c r="E63" i="31"/>
  <c r="E62" i="31"/>
  <c r="E61" i="31"/>
  <c r="E60" i="31"/>
  <c r="E59" i="31"/>
  <c r="E58" i="31"/>
  <c r="E57" i="31"/>
  <c r="E56" i="31"/>
  <c r="E55" i="31"/>
  <c r="E54" i="31"/>
  <c r="E53" i="31"/>
  <c r="E52" i="31"/>
  <c r="E51" i="31"/>
  <c r="E50" i="31"/>
  <c r="E49" i="31"/>
  <c r="E48" i="31"/>
  <c r="E47" i="31"/>
  <c r="E44" i="31"/>
  <c r="E43" i="31"/>
  <c r="E42" i="31"/>
  <c r="E41" i="31"/>
  <c r="E40" i="31"/>
  <c r="E39" i="31"/>
  <c r="E38" i="31"/>
  <c r="E37" i="31"/>
  <c r="E36" i="31"/>
  <c r="E35" i="31"/>
  <c r="E34" i="31"/>
  <c r="E33" i="31"/>
  <c r="E32" i="31"/>
  <c r="E31" i="31"/>
  <c r="E30" i="31"/>
  <c r="E29" i="31"/>
  <c r="E28" i="31"/>
  <c r="E27" i="31"/>
  <c r="E26" i="31"/>
  <c r="E25" i="31"/>
  <c r="E24" i="31"/>
  <c r="E23" i="31"/>
  <c r="E22" i="31"/>
  <c r="E21" i="31"/>
  <c r="E20" i="31"/>
  <c r="E19" i="31"/>
  <c r="E18" i="31"/>
  <c r="E17" i="31"/>
  <c r="E16" i="31"/>
  <c r="E15" i="31"/>
  <c r="E14" i="31"/>
  <c r="E13" i="31"/>
  <c r="E12" i="31"/>
  <c r="E11" i="31"/>
  <c r="E10" i="31"/>
  <c r="D5" i="31"/>
  <c r="B66" i="31"/>
  <c r="B65" i="31"/>
  <c r="B64" i="31"/>
  <c r="B63" i="31"/>
  <c r="B62" i="31"/>
  <c r="B61" i="31"/>
  <c r="B60" i="31"/>
  <c r="B59" i="31"/>
  <c r="B58" i="31"/>
  <c r="B57" i="31"/>
  <c r="B56" i="31"/>
  <c r="B55" i="31"/>
  <c r="B54" i="31"/>
  <c r="B53" i="31"/>
  <c r="B52" i="31"/>
  <c r="B51" i="31"/>
  <c r="B50" i="31"/>
  <c r="B49" i="31"/>
  <c r="B48" i="31"/>
  <c r="B47" i="31"/>
  <c r="B44" i="31"/>
  <c r="B43" i="31"/>
  <c r="B42" i="31"/>
  <c r="B41" i="31"/>
  <c r="B40" i="31"/>
  <c r="B39" i="31"/>
  <c r="B38" i="31"/>
  <c r="B37" i="31"/>
  <c r="B36" i="31"/>
  <c r="B35" i="31"/>
  <c r="B34" i="31"/>
  <c r="B33" i="31"/>
  <c r="B32" i="31"/>
  <c r="B31" i="31"/>
  <c r="B30" i="31"/>
  <c r="B29" i="31"/>
  <c r="B28" i="31"/>
  <c r="B27" i="31"/>
  <c r="B26" i="31"/>
  <c r="B25" i="31"/>
  <c r="B24" i="31"/>
  <c r="B23" i="31"/>
  <c r="B22" i="31"/>
  <c r="B21" i="31"/>
  <c r="B20" i="31"/>
  <c r="B19" i="31"/>
  <c r="B18" i="31"/>
  <c r="B17" i="31"/>
  <c r="B16" i="31"/>
  <c r="B15" i="31"/>
  <c r="B14" i="31"/>
  <c r="B13" i="31"/>
  <c r="B12" i="31"/>
  <c r="B11" i="31"/>
  <c r="B10" i="31"/>
  <c r="B23" i="28"/>
  <c r="B20" i="28"/>
  <c r="B18" i="28"/>
  <c r="B17" i="28"/>
  <c r="B16" i="28"/>
  <c r="B14" i="28"/>
  <c r="B13" i="28"/>
  <c r="B12" i="28"/>
  <c r="B11" i="28"/>
  <c r="B10" i="28"/>
  <c r="B8" i="28"/>
  <c r="B75" i="26"/>
  <c r="B74" i="26"/>
  <c r="B73" i="26"/>
  <c r="B72" i="26"/>
  <c r="B71" i="26"/>
  <c r="B70" i="26"/>
  <c r="B69" i="26"/>
  <c r="B68" i="26"/>
  <c r="B67" i="26"/>
  <c r="B66" i="26"/>
  <c r="B65" i="26"/>
  <c r="B64" i="26"/>
  <c r="B63" i="26"/>
  <c r="B62" i="26"/>
  <c r="B61" i="26"/>
  <c r="B60" i="26"/>
  <c r="B59" i="26"/>
  <c r="B58" i="26"/>
  <c r="B57" i="26"/>
  <c r="B56" i="26"/>
  <c r="B55" i="26"/>
  <c r="B54" i="26"/>
  <c r="B53" i="26"/>
  <c r="B52" i="26"/>
  <c r="B51" i="26"/>
  <c r="B50" i="26"/>
  <c r="B49" i="26"/>
  <c r="B48" i="26"/>
  <c r="B47" i="26"/>
  <c r="B9" i="26"/>
  <c r="B10" i="26"/>
  <c r="B11" i="26"/>
  <c r="B12" i="26"/>
  <c r="B13" i="26"/>
  <c r="B14" i="26"/>
  <c r="B15" i="26"/>
  <c r="B16" i="26"/>
  <c r="B17" i="26"/>
  <c r="B18" i="26"/>
  <c r="B19" i="26"/>
  <c r="B20" i="26"/>
  <c r="B21" i="26"/>
  <c r="B22" i="26"/>
  <c r="B23" i="26"/>
  <c r="B24" i="26"/>
  <c r="B25" i="26"/>
  <c r="B26" i="26"/>
  <c r="B27" i="26"/>
  <c r="B28" i="26"/>
  <c r="B29" i="26"/>
  <c r="B30" i="26"/>
  <c r="B31" i="26"/>
  <c r="B32" i="26"/>
  <c r="B33" i="26"/>
  <c r="B34" i="26"/>
  <c r="B35" i="26"/>
  <c r="B36" i="26"/>
  <c r="B37" i="26"/>
  <c r="B38" i="26"/>
  <c r="B39" i="26"/>
  <c r="B40" i="26"/>
  <c r="B41" i="26"/>
  <c r="B42" i="26"/>
  <c r="B43" i="26"/>
  <c r="B44" i="26"/>
  <c r="B8" i="26"/>
  <c r="B8" i="25"/>
  <c r="B9" i="25"/>
  <c r="B10" i="25"/>
  <c r="B11" i="25"/>
  <c r="B12" i="25"/>
  <c r="B13" i="25"/>
  <c r="B14" i="25"/>
  <c r="B15" i="25"/>
  <c r="B16" i="25"/>
  <c r="B17" i="25"/>
  <c r="B18" i="25"/>
  <c r="B19" i="25"/>
  <c r="B20" i="25"/>
  <c r="B21" i="25"/>
  <c r="B22" i="25"/>
  <c r="B23" i="25"/>
  <c r="B24" i="25"/>
  <c r="B25" i="25"/>
  <c r="B26" i="25"/>
  <c r="B27" i="25"/>
  <c r="B28" i="25"/>
  <c r="B29" i="25"/>
  <c r="B30" i="25"/>
  <c r="B31" i="25"/>
  <c r="B32" i="25"/>
  <c r="B33" i="25"/>
  <c r="B34" i="25"/>
  <c r="B35" i="25"/>
  <c r="B36" i="25"/>
  <c r="B37" i="25"/>
  <c r="B38" i="25"/>
  <c r="B39" i="25"/>
  <c r="B40" i="25"/>
  <c r="B41" i="25"/>
  <c r="B42" i="25"/>
  <c r="B43" i="25"/>
  <c r="B7" i="25"/>
  <c r="B25" i="23"/>
  <c r="B24" i="23"/>
  <c r="B21" i="23"/>
  <c r="B19" i="23"/>
  <c r="B18" i="23"/>
  <c r="B17" i="23"/>
  <c r="B15" i="23"/>
  <c r="B14" i="23"/>
  <c r="B13" i="23"/>
  <c r="B12" i="23"/>
  <c r="B11" i="23"/>
  <c r="B8" i="23"/>
  <c r="B17" i="22"/>
  <c r="B16" i="22"/>
  <c r="B15" i="22"/>
  <c r="B14" i="22"/>
  <c r="B13" i="22"/>
  <c r="B12" i="22"/>
  <c r="B11" i="22"/>
  <c r="B10" i="22"/>
  <c r="B9" i="22"/>
  <c r="B8" i="22"/>
  <c r="B7" i="22"/>
  <c r="B33" i="21"/>
  <c r="B32" i="21"/>
  <c r="B31" i="21"/>
  <c r="B30" i="21"/>
  <c r="B29" i="21"/>
  <c r="B28" i="21"/>
  <c r="B27" i="21"/>
  <c r="B26" i="21"/>
  <c r="B25" i="21"/>
  <c r="B24" i="21"/>
  <c r="B23" i="21"/>
  <c r="B22" i="21"/>
  <c r="B19" i="21"/>
  <c r="B18" i="21"/>
  <c r="B17" i="21"/>
  <c r="B16" i="21"/>
  <c r="B15" i="21"/>
  <c r="B14" i="21"/>
  <c r="B13" i="21"/>
  <c r="B12" i="21"/>
  <c r="B11" i="21"/>
  <c r="B10" i="21"/>
  <c r="B9" i="21"/>
  <c r="B8" i="21"/>
  <c r="B36" i="20"/>
  <c r="B35" i="20"/>
  <c r="B34" i="20"/>
  <c r="B33" i="20"/>
  <c r="B32" i="20"/>
  <c r="B31" i="20"/>
  <c r="B30" i="20"/>
  <c r="B29" i="20"/>
  <c r="B28" i="20"/>
  <c r="B27" i="20"/>
  <c r="B26" i="20"/>
  <c r="B25" i="20"/>
  <c r="B24" i="20"/>
  <c r="B21" i="20"/>
  <c r="B20" i="20"/>
  <c r="B19" i="20"/>
  <c r="B18" i="20"/>
  <c r="B17" i="20"/>
  <c r="B16" i="20"/>
  <c r="B15" i="20"/>
  <c r="B14" i="20"/>
  <c r="B13" i="20"/>
  <c r="B12" i="20"/>
  <c r="B11" i="20"/>
  <c r="B10" i="20"/>
  <c r="B9" i="20"/>
  <c r="B8" i="20"/>
  <c r="D17" i="19"/>
  <c r="C17" i="19"/>
  <c r="B17" i="19"/>
  <c r="D16" i="19"/>
  <c r="C16" i="19"/>
  <c r="B16" i="19"/>
  <c r="D15" i="19"/>
  <c r="C15" i="19"/>
  <c r="B15" i="19"/>
  <c r="D14" i="19"/>
  <c r="C14" i="19"/>
  <c r="B14" i="19"/>
  <c r="D13" i="19"/>
  <c r="C13" i="19"/>
  <c r="B13" i="19"/>
  <c r="D12" i="19"/>
  <c r="C12" i="19"/>
  <c r="B12" i="19"/>
  <c r="D11" i="19"/>
  <c r="C11" i="19"/>
  <c r="B11" i="19"/>
  <c r="D10" i="19"/>
  <c r="C10" i="19"/>
  <c r="B10" i="19"/>
  <c r="D9" i="19"/>
  <c r="C9" i="19"/>
  <c r="B9" i="19"/>
  <c r="D8" i="19"/>
  <c r="C8" i="19"/>
  <c r="B8" i="19"/>
  <c r="B107" i="18"/>
  <c r="B106" i="18"/>
  <c r="B105" i="18"/>
  <c r="B104" i="18"/>
  <c r="B103" i="18"/>
  <c r="B102" i="18"/>
  <c r="B101" i="18"/>
  <c r="B100" i="18"/>
  <c r="B99" i="18"/>
  <c r="B98" i="18"/>
  <c r="B97" i="18"/>
  <c r="B96" i="18"/>
  <c r="B95" i="18"/>
  <c r="B94" i="18"/>
  <c r="B93" i="18"/>
  <c r="B92" i="18"/>
  <c r="B91" i="18"/>
  <c r="B90" i="18"/>
  <c r="B89" i="18"/>
  <c r="B88" i="18"/>
  <c r="B87" i="18"/>
  <c r="B86" i="18"/>
  <c r="B85" i="18"/>
  <c r="B84" i="18"/>
  <c r="B83" i="18"/>
  <c r="B82" i="18"/>
  <c r="B81" i="18"/>
  <c r="B80" i="18"/>
  <c r="B79" i="18"/>
  <c r="B78" i="18"/>
  <c r="B77" i="18"/>
  <c r="B76" i="18"/>
  <c r="B75" i="18"/>
  <c r="B74" i="18"/>
  <c r="B73" i="18"/>
  <c r="B72" i="18"/>
  <c r="B71" i="18"/>
  <c r="B70" i="18"/>
  <c r="B69" i="18"/>
  <c r="B68" i="18"/>
  <c r="B67" i="18"/>
  <c r="B66" i="18"/>
  <c r="B65" i="18"/>
  <c r="B64" i="18"/>
  <c r="B63" i="18"/>
  <c r="B62" i="18"/>
  <c r="B61" i="18"/>
  <c r="B60" i="18"/>
  <c r="B59" i="18"/>
  <c r="B58" i="18"/>
  <c r="B57" i="18"/>
  <c r="B56" i="18"/>
  <c r="B55" i="18"/>
  <c r="B52" i="18"/>
  <c r="B51" i="18"/>
  <c r="B50" i="18"/>
  <c r="B49" i="18"/>
  <c r="B48" i="18"/>
  <c r="B47" i="18"/>
  <c r="B46" i="18"/>
  <c r="B45" i="18"/>
  <c r="B44" i="18"/>
  <c r="B43" i="18"/>
  <c r="B42" i="18"/>
  <c r="B41" i="18"/>
  <c r="B40" i="18"/>
  <c r="B39" i="18"/>
  <c r="B38" i="18"/>
  <c r="B37" i="18"/>
  <c r="B36" i="18"/>
  <c r="B35" i="18"/>
  <c r="B34" i="18"/>
  <c r="B33" i="18"/>
  <c r="B32" i="18"/>
  <c r="B31" i="18"/>
  <c r="B30" i="18"/>
  <c r="B29" i="18"/>
  <c r="B28" i="18"/>
  <c r="B27" i="18"/>
  <c r="B26" i="18"/>
  <c r="B25" i="18"/>
  <c r="B24" i="18"/>
  <c r="B23" i="18"/>
  <c r="B22" i="18"/>
  <c r="B21" i="18"/>
  <c r="B20" i="18"/>
  <c r="B19" i="18"/>
  <c r="B18" i="18"/>
  <c r="B17" i="18"/>
  <c r="B16" i="18"/>
  <c r="B15" i="18"/>
  <c r="B14" i="18"/>
  <c r="B13" i="18"/>
  <c r="B12" i="18"/>
  <c r="B11" i="18"/>
  <c r="B10" i="18"/>
  <c r="B9" i="18"/>
  <c r="B8" i="18"/>
  <c r="B63" i="17"/>
  <c r="B62" i="17"/>
  <c r="B61" i="17"/>
  <c r="B60" i="17"/>
  <c r="B59" i="17"/>
  <c r="B58" i="17"/>
  <c r="B57" i="17"/>
  <c r="B56" i="17"/>
  <c r="B55" i="17"/>
  <c r="B54" i="17"/>
  <c r="B53" i="17"/>
  <c r="B52" i="17"/>
  <c r="B51" i="17"/>
  <c r="B50" i="17"/>
  <c r="B49" i="17"/>
  <c r="B48" i="17"/>
  <c r="B47" i="17"/>
  <c r="B46" i="17"/>
  <c r="B45" i="17"/>
  <c r="B44" i="17"/>
  <c r="B41" i="17"/>
  <c r="B40" i="17"/>
  <c r="B39" i="17"/>
  <c r="B38" i="17"/>
  <c r="B37" i="17"/>
  <c r="B36" i="17"/>
  <c r="B35" i="17"/>
  <c r="B34" i="17"/>
  <c r="B33" i="17"/>
  <c r="B32" i="17"/>
  <c r="B31" i="17"/>
  <c r="B30" i="17"/>
  <c r="B29" i="17"/>
  <c r="B28" i="17"/>
  <c r="B27" i="17"/>
  <c r="B26" i="17"/>
  <c r="B25" i="17"/>
  <c r="B24" i="17"/>
  <c r="B23" i="17"/>
  <c r="B22" i="17"/>
  <c r="B21" i="17"/>
  <c r="B20" i="17"/>
  <c r="B19" i="17"/>
  <c r="B18" i="17"/>
  <c r="B17" i="17"/>
  <c r="B16" i="17"/>
  <c r="B15" i="17"/>
  <c r="B14" i="17"/>
  <c r="B13" i="17"/>
  <c r="B12" i="17"/>
  <c r="B11" i="17"/>
  <c r="B10" i="17"/>
  <c r="B9" i="17"/>
  <c r="B8" i="17"/>
  <c r="B7" i="17"/>
  <c r="B25" i="15"/>
  <c r="B24" i="15"/>
  <c r="B21" i="15"/>
  <c r="B19" i="15"/>
  <c r="B18" i="15"/>
  <c r="B17" i="15"/>
  <c r="B15" i="15"/>
  <c r="B14" i="15"/>
  <c r="B13" i="15"/>
  <c r="B12" i="15"/>
  <c r="B11" i="15"/>
  <c r="B8" i="15"/>
  <c r="B8" i="14"/>
  <c r="B9" i="14"/>
  <c r="B10" i="14"/>
  <c r="B11" i="14"/>
  <c r="B12" i="14"/>
  <c r="B13" i="14"/>
  <c r="B14" i="14"/>
  <c r="B15" i="14"/>
  <c r="B16" i="14"/>
  <c r="B17" i="14"/>
  <c r="B7" i="14"/>
  <c r="B9" i="16"/>
  <c r="B10" i="16"/>
  <c r="B11" i="16"/>
  <c r="B12" i="16"/>
  <c r="B13" i="16"/>
  <c r="B14" i="16"/>
  <c r="B15" i="16"/>
  <c r="B16" i="16"/>
  <c r="B17" i="16"/>
  <c r="B18" i="16"/>
  <c r="B19" i="16"/>
  <c r="B22" i="16"/>
  <c r="B23" i="16"/>
  <c r="B24" i="16"/>
  <c r="B25" i="16"/>
  <c r="B26" i="16"/>
  <c r="B27" i="16"/>
  <c r="B28" i="16"/>
  <c r="B29" i="16"/>
  <c r="B30" i="16"/>
  <c r="B31" i="16"/>
  <c r="B32" i="16"/>
  <c r="B33" i="16"/>
  <c r="B8" i="16"/>
  <c r="B36" i="13"/>
  <c r="B35" i="13"/>
  <c r="B34" i="13"/>
  <c r="B33" i="13"/>
  <c r="B32" i="13"/>
  <c r="B31" i="13"/>
  <c r="B30" i="13"/>
  <c r="B29" i="13"/>
  <c r="B28" i="13"/>
  <c r="B27" i="13"/>
  <c r="B26" i="13"/>
  <c r="B25" i="13"/>
  <c r="B24" i="13"/>
  <c r="B21" i="13"/>
  <c r="B20" i="13"/>
  <c r="B19" i="13"/>
  <c r="B18" i="13"/>
  <c r="B17" i="13"/>
  <c r="B16" i="13"/>
  <c r="B15" i="13"/>
  <c r="B14" i="13"/>
  <c r="B13" i="13"/>
  <c r="B12" i="13"/>
  <c r="B11" i="13"/>
  <c r="B10" i="13"/>
  <c r="B9" i="13"/>
  <c r="B8" i="13"/>
  <c r="D17" i="11"/>
  <c r="C17" i="11"/>
  <c r="B17" i="11"/>
  <c r="D16" i="11"/>
  <c r="C16" i="11"/>
  <c r="B16" i="11"/>
  <c r="D15" i="11"/>
  <c r="C15" i="11"/>
  <c r="B15" i="11"/>
  <c r="D14" i="11"/>
  <c r="C14" i="11"/>
  <c r="B14" i="11"/>
  <c r="D13" i="11"/>
  <c r="C13" i="11"/>
  <c r="B13" i="11"/>
  <c r="D12" i="11"/>
  <c r="C12" i="11"/>
  <c r="B12" i="11"/>
  <c r="D11" i="11"/>
  <c r="C11" i="11"/>
  <c r="B11" i="11"/>
  <c r="D10" i="11"/>
  <c r="C10" i="11"/>
  <c r="B10" i="11"/>
  <c r="D9" i="11"/>
  <c r="C9" i="11"/>
  <c r="B9" i="11"/>
  <c r="D8" i="11"/>
  <c r="C8" i="11"/>
  <c r="B8" i="11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8" i="2"/>
  <c r="B63" i="1"/>
  <c r="B62" i="1"/>
  <c r="B61" i="1"/>
  <c r="B60" i="1"/>
  <c r="B59" i="1"/>
  <c r="B58" i="1"/>
  <c r="B57" i="1"/>
  <c r="B56" i="1"/>
  <c r="B55" i="1"/>
  <c r="B54" i="1"/>
  <c r="B53" i="1"/>
  <c r="B52" i="1"/>
  <c r="B51" i="1"/>
  <c r="B50" i="1"/>
  <c r="B49" i="1"/>
  <c r="B48" i="1"/>
  <c r="B47" i="1"/>
  <c r="B46" i="1"/>
  <c r="B45" i="1"/>
  <c r="B44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7" i="1"/>
</calcChain>
</file>

<file path=xl/sharedStrings.xml><?xml version="1.0" encoding="utf-8"?>
<sst xmlns="http://schemas.openxmlformats.org/spreadsheetml/2006/main" count="3893" uniqueCount="1162">
  <si>
    <t>Bruttopræmier/medlemsbidrag</t>
  </si>
  <si>
    <t>Præmier/medlemsbidrag f.e.r. (1 + 2)</t>
  </si>
  <si>
    <t>Indtægter fra tilknyttede virksomheder</t>
  </si>
  <si>
    <t>Indtægter fra associerede virksomheder</t>
  </si>
  <si>
    <t>Indtægter af investeringsejendomme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</si>
  <si>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</si>
  <si>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</si>
  <si>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</si>
  <si>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</si>
  <si>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</si>
  <si>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</si>
  <si>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</si>
  <si>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</si>
  <si>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</si>
  <si>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</si>
  <si>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</si>
  <si>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</si>
  <si>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</si>
  <si>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</si>
  <si>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</si>
  <si>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</si>
  <si>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</si>
  <si>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</si>
  <si>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</si>
  <si>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</si>
  <si>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</si>
  <si>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</si>
  <si>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</si>
  <si>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</si>
  <si>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</si>
  <si>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</si>
  <si>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</si>
  <si>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</si>
  <si>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</si>
  <si>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</si>
  <si>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</si>
  <si>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</si>
  <si>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</si>
  <si>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</si>
  <si>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</si>
  <si>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</si>
  <si>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</si>
  <si>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</si>
  <si>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</si>
  <si>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</si>
  <si>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</si>
  <si>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Renteindtægter og udbytter mv.</t>
  </si>
  <si>
    <t>Kursreguleringer</t>
  </si>
  <si>
    <t>Renteudgifter</t>
  </si>
  <si>
    <t>Administrationsomkostninger i forbindelse med investeringsvirksomhed</t>
  </si>
  <si>
    <t>I alt investeringsafkast (4 + 5 + 6 + 7 + 8 + 9 + 10)</t>
  </si>
  <si>
    <t>Pensionsafkastskat</t>
  </si>
  <si>
    <t>Udbetalte ydelser</t>
  </si>
  <si>
    <t>Modtaget genforsikringsdækning</t>
  </si>
  <si>
    <t>Ændring i erstatningshensættelser</t>
  </si>
  <si>
    <t>Ændring i genforsikringsandel af erstatningshensættelser</t>
  </si>
  <si>
    <t>Ændring i genforsikringsandel af livsforsikrings-/pensionshensættelser</t>
  </si>
  <si>
    <t>Erhvervelsesomkostninger</t>
  </si>
  <si>
    <t>Refusion fra tilknyttede virksomheder</t>
  </si>
  <si>
    <t>Overført investeringsafkast</t>
  </si>
  <si>
    <t>Forsikringsteknisk resultat af syge- og ulykkesforsikring</t>
  </si>
  <si>
    <t>Egenkapitalens investeringsafkast</t>
  </si>
  <si>
    <t>Andre indtægter</t>
  </si>
  <si>
    <t>Resultat af ophørte aktiviteter</t>
  </si>
  <si>
    <t>Skat/pensionsafkastskat for egenkapitalen</t>
  </si>
  <si>
    <t>Syge- og ulykkesforsikring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</si>
  <si>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</si>
  <si>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</si>
  <si>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</si>
  <si>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</si>
  <si>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</si>
  <si>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</si>
  <si>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</si>
  <si>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</si>
  <si>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</si>
  <si>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</si>
  <si>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</si>
  <si>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</si>
  <si>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</si>
  <si>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</si>
  <si>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</si>
  <si>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</si>
  <si>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</si>
  <si>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</si>
  <si>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</si>
  <si>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Bruttopræmier</t>
  </si>
  <si>
    <t>Afgivne forsikringspræmier</t>
  </si>
  <si>
    <t>Ændring i præmiehensættelser</t>
  </si>
  <si>
    <t>Ændring i genforsikringsandel af præmiehensættelser</t>
  </si>
  <si>
    <t>Forsikringsteknisk rente</t>
  </si>
  <si>
    <t>Udbetalte erstatninger</t>
  </si>
  <si>
    <t>Bonus og præmierabatter</t>
  </si>
  <si>
    <t>Administrationsomkostninger</t>
  </si>
  <si>
    <t>Provisioner og gevinstandele fra genforsikringsselskaber</t>
  </si>
  <si>
    <t>Investeringsafkast af syge- og ulykkesforsikring</t>
  </si>
  <si>
    <t>Aktiver</t>
  </si>
  <si>
    <t>Immaterielle aktiver</t>
  </si>
  <si>
    <t>Driftsmidler</t>
  </si>
  <si>
    <t>Domicilejendomme</t>
  </si>
  <si>
    <t>I alt materielle aktiver (2 + 3)</t>
  </si>
  <si>
    <t>Investeringsejendomme</t>
  </si>
  <si>
    <t>Kapitalandele i tilknyttede virksomheder</t>
  </si>
  <si>
    <t>Udlån til tilknyttede virksomheder</t>
  </si>
  <si>
    <t>Kapitalandele i associerede virksomheder</t>
  </si>
  <si>
    <t>Udlån til associerede virksomheder</t>
  </si>
  <si>
    <t>I alt investeringer i tilknyttede og associerede virksomheder (6 + 7 + 8 + 9)</t>
  </si>
  <si>
    <t>Kapitalandele</t>
  </si>
  <si>
    <t>Investeringsforeningsandele</t>
  </si>
  <si>
    <t>Obligationer</t>
  </si>
  <si>
    <t>Andele i kollektive investeringer</t>
  </si>
  <si>
    <t>Pantesikrede udlån</t>
  </si>
  <si>
    <t>Andre udlån</t>
  </si>
  <si>
    <t>Indlån i kreditinstitutter</t>
  </si>
  <si>
    <t>Øvrige</t>
  </si>
  <si>
    <t>Genforsikringsdepoter</t>
  </si>
  <si>
    <t>I alt investeringsaktiver (5 + 10 + 19 + 20)</t>
  </si>
  <si>
    <t>Genforsikringsandele af livsforsikrings-/pensionshensættelser</t>
  </si>
  <si>
    <t>Genforsikringsandele af erstatningshensættelser</t>
  </si>
  <si>
    <t>Tilgodehavender hos forsikringstagere/medlemmer</t>
  </si>
  <si>
    <t>Tilgodehavender hos forsikringsmæglere</t>
  </si>
  <si>
    <t>Tilgodehavender hos forsikringsvirksomheder</t>
  </si>
  <si>
    <t>Tilgodehavender hos tilknyttede virksomheder</t>
  </si>
  <si>
    <t>Tilgodehavender hos associerede virksomheder</t>
  </si>
  <si>
    <t>Andre tilgodehavender</t>
  </si>
  <si>
    <t>Aktuelle skatteaktiver</t>
  </si>
  <si>
    <t>Likvide beholdninger</t>
  </si>
  <si>
    <t>Udskudte skatteaktiver</t>
  </si>
  <si>
    <t>Tilgodehavende renter samt optjent leje</t>
  </si>
  <si>
    <t>Andre periodeafgrænsningsposter</t>
  </si>
  <si>
    <t>Passiver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</si>
  <si>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</si>
  <si>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</si>
  <si>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</si>
  <si>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</si>
  <si>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</si>
  <si>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</si>
  <si>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</si>
  <si>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</si>
  <si>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</si>
  <si>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</si>
  <si>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</si>
  <si>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</si>
  <si>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</si>
  <si>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</si>
  <si>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</si>
  <si>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</si>
  <si>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</si>
  <si>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</si>
  <si>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</si>
  <si>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</si>
  <si>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</si>
  <si>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</si>
  <si>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</si>
  <si>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</si>
  <si>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</si>
  <si>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</si>
  <si>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</si>
  <si>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</si>
  <si>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</si>
  <si>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</si>
  <si>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Aktie- eller garantikapital</t>
  </si>
  <si>
    <t>Overkurs ved emission</t>
  </si>
  <si>
    <t>Opskrivningshenlæggelser</t>
  </si>
  <si>
    <t>Akkumuleret valutakursregulering af udenlandske enheder</t>
  </si>
  <si>
    <t>Akkumuleret værdiregulering af sikringsinstrumenter ved sikring af betalingsstrømme</t>
  </si>
  <si>
    <t>Øvrige værdireguleringer</t>
  </si>
  <si>
    <t>Sikkerhedsfond</t>
  </si>
  <si>
    <t>Vedtægtsmæssige henlæggelser</t>
  </si>
  <si>
    <t>Andre henlæggelser</t>
  </si>
  <si>
    <t>Overført overskud eller underskud</t>
  </si>
  <si>
    <t>Garanterede ydelser</t>
  </si>
  <si>
    <t>Hensættelser til bonus og præmierabatter</t>
  </si>
  <si>
    <t>Pensioner og lignende forpligtelser</t>
  </si>
  <si>
    <t>Udskudte skatteforpligtelser</t>
  </si>
  <si>
    <t>Andre hensættelser</t>
  </si>
  <si>
    <t>Gæld i forbindelse med direkte forsikring</t>
  </si>
  <si>
    <t>Gæld i forbindelse med genforsikring</t>
  </si>
  <si>
    <t>Obligationslån</t>
  </si>
  <si>
    <t>Konvertible gældsbreve</t>
  </si>
  <si>
    <t>Gæld til kreditinstitutter</t>
  </si>
  <si>
    <t>Gæld til tilknyttede virksomheder</t>
  </si>
  <si>
    <t>Gæld til associerede virksomheder</t>
  </si>
  <si>
    <t>Aktuelle skatteforpligtelser</t>
  </si>
  <si>
    <t>Midlertidigt overtagne forpligtelser</t>
  </si>
  <si>
    <t>Anden gæld</t>
  </si>
  <si>
    <t>Periodeafgrænsningsposter</t>
  </si>
  <si>
    <t>Udbyttegivende gældsbreve</t>
  </si>
  <si>
    <t>1.000 kr.</t>
  </si>
  <si>
    <t>Beløb år 
til dato</t>
  </si>
  <si>
    <t>I alt forsikrings-/pensionsydelser f.e.r. (13 + 14)</t>
  </si>
  <si>
    <t>I alt ændring i livsforsikrings-/pensionshensættelser f.e.r. (16 + 17)</t>
  </si>
  <si>
    <t>Ændring i fortjenstmargen</t>
  </si>
  <si>
    <t>Ændring i overskudskapital</t>
  </si>
  <si>
    <t>Forsikrings-/pensionsteknisk resultat (3 + 11 + 12 + 15 + 18 + 19 + 20 + 25 + 26)</t>
  </si>
  <si>
    <t>Andre omkostninger</t>
  </si>
  <si>
    <t>Årets resultat (33 + 34)</t>
  </si>
  <si>
    <t>Ændring i fortjenstmargen og risikomargen</t>
  </si>
  <si>
    <t>Ændring i risikomargen</t>
  </si>
  <si>
    <t>I alt præmieindtægter f.e.r. (36 + 37 + 38 + 39 + 40)</t>
  </si>
  <si>
    <t>Erstatningsudgifter f.e.r. (43 + 44 + 45 + 46 + 47)</t>
  </si>
  <si>
    <t>I alt forsikringsmæssige driftsomkostninger f.e.r. (50 + 51 + 52)</t>
  </si>
  <si>
    <t>I alt forsikrings-/pensionsmæssige driftsomkostninger f.e.r. (21 + 22 + 23 + 24)</t>
  </si>
  <si>
    <t>Forsikringsteknisk resultat af syge- og ulykkesforsikring 
(41 + 42 + 48 + 49 + 53 + 54)</t>
  </si>
  <si>
    <t>I alt andre finansielle investeringsaktiver (11 + 12 + 13 + 14 + 15 + 16 + 17 + 18)</t>
  </si>
  <si>
    <t>Investeringsaktiver tilknyttet markedsrenteprodukter</t>
  </si>
  <si>
    <t>Genforsikringsandele af øvrige</t>
  </si>
  <si>
    <t>Overskudskapital</t>
  </si>
  <si>
    <t>Anden ansvarlig lånekapital</t>
  </si>
  <si>
    <t>Individuelle bonuspotentialer</t>
  </si>
  <si>
    <t>Kollektive bonuspotentialer</t>
  </si>
  <si>
    <t>Risikomargen på gennemsnitsrenteprodukter</t>
  </si>
  <si>
    <t>Hensættelser til markedsrenteprodukter</t>
  </si>
  <si>
    <t>Risikomargen på markedsrenteprodukter</t>
  </si>
  <si>
    <t>Fortjenstmargen på livsforsikringer og investeringskontrakter</t>
  </si>
  <si>
    <t>Erstatningshensættelser (anvendes kun i forbindelse med skadesforsikring)</t>
  </si>
  <si>
    <t>Risikomargen på skadesforsikringskontrakter</t>
  </si>
  <si>
    <t>91.</t>
  </si>
  <si>
    <t>92.</t>
  </si>
  <si>
    <t>93.</t>
  </si>
  <si>
    <t>94.</t>
  </si>
  <si>
    <t>95.</t>
  </si>
  <si>
    <t>Genforsikringsandele af præmiehensættelser</t>
  </si>
  <si>
    <t>I alt genforsikringsandele af hensættelser til forsikringskontrakter/pensionsaftaler (23 + 24 + 25 + 26)</t>
  </si>
  <si>
    <t>I alt tilgodehavender i forbindelse med direkte forsikringskontrakter (28 + 29)</t>
  </si>
  <si>
    <t>I alt tilgodehavender (27 + 30 + 31 + 32 + 33 + 34)</t>
  </si>
  <si>
    <t>I alt andre aktiver (36 + 37 + 38 + 39 + 40)</t>
  </si>
  <si>
    <t>I alt periodeafgrænsningsposter (42 + 43)</t>
  </si>
  <si>
    <t>I alt aktiver (1 + 4 + 21 + 22 + 35 + 41 + 44)</t>
  </si>
  <si>
    <t>Aktiver i midlertidig besiddelse</t>
  </si>
  <si>
    <t>Minoritetsinteresser</t>
  </si>
  <si>
    <t>Foreslået udbytte</t>
  </si>
  <si>
    <t>96.</t>
  </si>
  <si>
    <t>Præmiehensættelser</t>
  </si>
  <si>
    <t>Fortjenstmargen på skadesforsikringskontrakter</t>
  </si>
  <si>
    <t>97.</t>
  </si>
  <si>
    <t>98.</t>
  </si>
  <si>
    <t>I alt akkumulerede værdiændringer (48 + 49 + 50 + 51)</t>
  </si>
  <si>
    <t>I alt reserver (53 + 54 + 55)</t>
  </si>
  <si>
    <t>I alt egenkapital (46 + 47 + 52 + 56 + 57 + 58 + 59)</t>
  </si>
  <si>
    <t>I alt ansvarlig lånekapital (61 + 62)</t>
  </si>
  <si>
    <t>I alt hensættelser til gennemsnitsrenteprodukter (66 + 67 + 68 + 69)</t>
  </si>
  <si>
    <t>I alt hensættelser til markedsrenteprodukter (71 + 72)</t>
  </si>
  <si>
    <t>I alt livsforsikrings-/pensionshensættelser (70 + 73)</t>
  </si>
  <si>
    <t>Ændring i livsforsikrings-/pensionshensættelser</t>
  </si>
  <si>
    <t>BeY</t>
  </si>
  <si>
    <t>Gruppenavn</t>
  </si>
  <si>
    <t>PMTot</t>
  </si>
  <si>
    <t>iak</t>
  </si>
  <si>
    <t>Dm</t>
  </si>
  <si>
    <t>Dejd</t>
  </si>
  <si>
    <t>iakTot</t>
  </si>
  <si>
    <t>invTot</t>
  </si>
  <si>
    <t>Kapa</t>
  </si>
  <si>
    <t>invAn</t>
  </si>
  <si>
    <t>AnKi</t>
  </si>
  <si>
    <t>PUd</t>
  </si>
  <si>
    <t>Xud</t>
  </si>
  <si>
    <t>iKre</t>
  </si>
  <si>
    <t>Xinv</t>
  </si>
  <si>
    <t>Gfd</t>
  </si>
  <si>
    <t>AktTot</t>
  </si>
  <si>
    <t>AGk</t>
  </si>
  <si>
    <t>OEm</t>
  </si>
  <si>
    <t>AVUE</t>
  </si>
  <si>
    <t>AVSB</t>
  </si>
  <si>
    <t>AVTot</t>
  </si>
  <si>
    <t>Sif</t>
  </si>
  <si>
    <t>VeH</t>
  </si>
  <si>
    <t>XH</t>
  </si>
  <si>
    <t>ResTot</t>
  </si>
  <si>
    <t>OvUn</t>
  </si>
  <si>
    <t>HBP</t>
  </si>
  <si>
    <t>GDF</t>
  </si>
  <si>
    <t>GGf</t>
  </si>
  <si>
    <t>KonG</t>
  </si>
  <si>
    <t>GKre</t>
  </si>
  <si>
    <t>MOF</t>
  </si>
  <si>
    <t>GTot</t>
  </si>
  <si>
    <t>AkPa</t>
  </si>
  <si>
    <t>BM</t>
  </si>
  <si>
    <t>IndT</t>
  </si>
  <si>
    <t>IndA</t>
  </si>
  <si>
    <t>IndE</t>
  </si>
  <si>
    <t>Kurs</t>
  </si>
  <si>
    <t>AdmV</t>
  </si>
  <si>
    <t>Pas</t>
  </si>
  <si>
    <t>YTot</t>
  </si>
  <si>
    <t>LP</t>
  </si>
  <si>
    <t>GLP</t>
  </si>
  <si>
    <t>LPTot</t>
  </si>
  <si>
    <t>Fm</t>
  </si>
  <si>
    <t>OKap</t>
  </si>
  <si>
    <t>Eom</t>
  </si>
  <si>
    <t>Aom</t>
  </si>
  <si>
    <t>DTot</t>
  </si>
  <si>
    <t>ROA</t>
  </si>
  <si>
    <t>SEk</t>
  </si>
  <si>
    <t>SB</t>
  </si>
  <si>
    <t>SGP</t>
  </si>
  <si>
    <t>SFR</t>
  </si>
  <si>
    <t>SUE</t>
  </si>
  <si>
    <t>SMG</t>
  </si>
  <si>
    <t>SEh</t>
  </si>
  <si>
    <t>SGEh</t>
  </si>
  <si>
    <t>SBP</t>
  </si>
  <si>
    <t>SEom</t>
  </si>
  <si>
    <t>SAdm</t>
  </si>
  <si>
    <t>SDTot</t>
  </si>
  <si>
    <t>SSU</t>
  </si>
  <si>
    <t>SPTot</t>
  </si>
  <si>
    <t>SRm</t>
  </si>
  <si>
    <t>SETot</t>
  </si>
  <si>
    <t>SRTot</t>
  </si>
  <si>
    <t>SFRm</t>
  </si>
  <si>
    <t>AFp</t>
  </si>
  <si>
    <t>RiU</t>
  </si>
  <si>
    <t>Rug</t>
  </si>
  <si>
    <t>UbY</t>
  </si>
  <si>
    <t>MGd</t>
  </si>
  <si>
    <t>PGG</t>
  </si>
  <si>
    <t>FPTot</t>
  </si>
  <si>
    <t>RSU</t>
  </si>
  <si>
    <t>SAF</t>
  </si>
  <si>
    <t>SPh</t>
  </si>
  <si>
    <t>SPGG</t>
  </si>
  <si>
    <t>RfSTot</t>
  </si>
  <si>
    <t>Oia</t>
  </si>
  <si>
    <t>MATot</t>
  </si>
  <si>
    <t>iakTM</t>
  </si>
  <si>
    <t>GfPh</t>
  </si>
  <si>
    <t>GfLP</t>
  </si>
  <si>
    <t>GfEh</t>
  </si>
  <si>
    <t>Gfx</t>
  </si>
  <si>
    <t>GfTot</t>
  </si>
  <si>
    <t>TFtM</t>
  </si>
  <si>
    <t>TFm</t>
  </si>
  <si>
    <t>TDFTot</t>
  </si>
  <si>
    <t>TFv</t>
  </si>
  <si>
    <t>TTv</t>
  </si>
  <si>
    <t>TAv</t>
  </si>
  <si>
    <t>TTot</t>
  </si>
  <si>
    <t>AkMB</t>
  </si>
  <si>
    <t>ASa</t>
  </si>
  <si>
    <t>USa</t>
  </si>
  <si>
    <t>LBe</t>
  </si>
  <si>
    <t>XVr</t>
  </si>
  <si>
    <t>FUb</t>
  </si>
  <si>
    <t>Mi</t>
  </si>
  <si>
    <t>EkTot</t>
  </si>
  <si>
    <t>AnLk</t>
  </si>
  <si>
    <t>ALTot</t>
  </si>
  <si>
    <t>Phs</t>
  </si>
  <si>
    <t>FmS</t>
  </si>
  <si>
    <t>GY</t>
  </si>
  <si>
    <t>KoBp</t>
  </si>
  <si>
    <t>RmGp</t>
  </si>
  <si>
    <t>HGTot</t>
  </si>
  <si>
    <t>HMrp</t>
  </si>
  <si>
    <t>RMrp</t>
  </si>
  <si>
    <t>MrpTot</t>
  </si>
  <si>
    <t>FmLi</t>
  </si>
  <si>
    <t>EhS</t>
  </si>
  <si>
    <t>RmS</t>
  </si>
  <si>
    <t>HFiTot</t>
  </si>
  <si>
    <t>PLF</t>
  </si>
  <si>
    <t>USf</t>
  </si>
  <si>
    <t>XHen</t>
  </si>
  <si>
    <t>HFTot</t>
  </si>
  <si>
    <t>UdG</t>
  </si>
  <si>
    <t>GTv</t>
  </si>
  <si>
    <t>GAv</t>
  </si>
  <si>
    <t>AkSf</t>
  </si>
  <si>
    <t>XG</t>
  </si>
  <si>
    <t>Pap</t>
  </si>
  <si>
    <t>PasTot</t>
  </si>
  <si>
    <t>iEjd</t>
  </si>
  <si>
    <t>KapTv</t>
  </si>
  <si>
    <t>UTv</t>
  </si>
  <si>
    <t>KapAv</t>
  </si>
  <si>
    <t>UAv</t>
  </si>
  <si>
    <t>Gfdep</t>
  </si>
  <si>
    <t>iaTot</t>
  </si>
  <si>
    <t>Okap</t>
  </si>
  <si>
    <t>RTv</t>
  </si>
  <si>
    <t>Ekia</t>
  </si>
  <si>
    <t>Xind</t>
  </si>
  <si>
    <t>Xomk</t>
  </si>
  <si>
    <t>FinTot</t>
  </si>
  <si>
    <t>AkX</t>
  </si>
  <si>
    <t>AkXTot</t>
  </si>
  <si>
    <t>XTh</t>
  </si>
  <si>
    <t>XPap</t>
  </si>
  <si>
    <t>PapTot</t>
  </si>
  <si>
    <t>TrL</t>
  </si>
  <si>
    <t>I alt hensatte forpligtelser (80 + 81 + 82)</t>
  </si>
  <si>
    <t>I alt gæld (85 + 86 + 87 + 88 + 89 + 90 + 91 + 92 + 93 + 94 + 95)</t>
  </si>
  <si>
    <t>I alt passiver (60 + 63 + 79 + 83 + 84 + 96 + 97)</t>
  </si>
  <si>
    <t>I alt hensættelser til forsikrings- og investeringskontrakter (64 + 65 + 74 + 75 + 76 + 77 + 78 )</t>
  </si>
  <si>
    <t xml:space="preserve">Beløb </t>
  </si>
  <si>
    <t>ObL</t>
  </si>
  <si>
    <t>OhL</t>
  </si>
  <si>
    <t>inBp</t>
  </si>
  <si>
    <t>OgL</t>
  </si>
  <si>
    <t>Resultat før skat (27 + 28 + 29 + 30 + 31 + 32)</t>
  </si>
  <si>
    <t>Res_RSU_BeY</t>
  </si>
  <si>
    <t>Res_SEh_BeY</t>
  </si>
  <si>
    <t>Res_SEk_BeY</t>
  </si>
  <si>
    <t>Res_ResTot_BeY</t>
  </si>
  <si>
    <t>Res_IndE_BeY</t>
  </si>
  <si>
    <t>Res_Eom_BeY</t>
  </si>
  <si>
    <t>Res_RTv_BeY</t>
  </si>
  <si>
    <t>Res_SAdm_BeY</t>
  </si>
  <si>
    <t>Res_FPTot_BeY</t>
  </si>
  <si>
    <t>Res_PGG_BeY</t>
  </si>
  <si>
    <t>Res_RiU_BeY</t>
  </si>
  <si>
    <t>Res_SDTot_BeY</t>
  </si>
  <si>
    <t>Res_SFR_BeY</t>
  </si>
  <si>
    <t>Res_SGP_BeY</t>
  </si>
  <si>
    <t>Res_GLP_BeY</t>
  </si>
  <si>
    <t>Res_AdmV_BeY</t>
  </si>
  <si>
    <t>Res_AFp_BeY</t>
  </si>
  <si>
    <t>Res_MGd_BeY</t>
  </si>
  <si>
    <t>Res_Okap_BeY</t>
  </si>
  <si>
    <t>Res_Pas_BeY</t>
  </si>
  <si>
    <t>Res_RfSTot_BeY</t>
  </si>
  <si>
    <t>Res_ROA_BeY</t>
  </si>
  <si>
    <t>Res_Rug_BeY</t>
  </si>
  <si>
    <t>Res_SB_BeY</t>
  </si>
  <si>
    <t>Res_SETot_BeY</t>
  </si>
  <si>
    <t>Res_iaTot_BeY</t>
  </si>
  <si>
    <t>Res_IndA_BeY</t>
  </si>
  <si>
    <t>Res_IndT_BeY</t>
  </si>
  <si>
    <t>Res_Kurs_BeY</t>
  </si>
  <si>
    <t>Res_LP_BeY</t>
  </si>
  <si>
    <t>Res_LPTot_BeY</t>
  </si>
  <si>
    <t>Res_SGEh_BeY</t>
  </si>
  <si>
    <t>Res_Oia_BeY</t>
  </si>
  <si>
    <t>Res_Aom_BeY</t>
  </si>
  <si>
    <t>Res_BM_BeY</t>
  </si>
  <si>
    <t>Res_PMTot_BeY</t>
  </si>
  <si>
    <t>Res_DTot_BeY</t>
  </si>
  <si>
    <t>Res_Ekia_BeY</t>
  </si>
  <si>
    <t>Res_Fm_BeY</t>
  </si>
  <si>
    <t>Res_SAF_BeY</t>
  </si>
  <si>
    <t>Res_SEom_BeY</t>
  </si>
  <si>
    <t>Res_SBP_BeY</t>
  </si>
  <si>
    <t>Res_YTot_BeY</t>
  </si>
  <si>
    <t>Res_UbY_BeY</t>
  </si>
  <si>
    <t>Res_SMG_BeY</t>
  </si>
  <si>
    <t>Res_Xind_BeY</t>
  </si>
  <si>
    <t>Res_SRm_BeY</t>
  </si>
  <si>
    <t>Res_SPTot_BeY</t>
  </si>
  <si>
    <t>Res_SPh_BeY</t>
  </si>
  <si>
    <t>Res_SSU_BeY</t>
  </si>
  <si>
    <t>Res_SUE_BeY</t>
  </si>
  <si>
    <t>Res_SPGG_BeY</t>
  </si>
  <si>
    <t>Res_SRTot_BeY</t>
  </si>
  <si>
    <t>Res_Xomk_BeY</t>
  </si>
  <si>
    <t>Res_SFRm_BeY</t>
  </si>
  <si>
    <t>Bal_AkPa_ALTot</t>
  </si>
  <si>
    <t>Bal_AkPa_AkX</t>
  </si>
  <si>
    <t>Bal_AkPa_AkSf</t>
  </si>
  <si>
    <t>Bal_AkPa_AGk</t>
  </si>
  <si>
    <t>Bal_AkPa_OKap</t>
  </si>
  <si>
    <t>Bal_AkPa_ObL</t>
  </si>
  <si>
    <t>Bal_AkPa_AktTot</t>
  </si>
  <si>
    <t>Bal_AkPa_AkXTot</t>
  </si>
  <si>
    <t>Bal_AkPa_LBe</t>
  </si>
  <si>
    <t>Bal_AkPa_invAn</t>
  </si>
  <si>
    <t>Bal_AkPa_iEjd</t>
  </si>
  <si>
    <t>Bal_AkPa_iakTot</t>
  </si>
  <si>
    <t>Bal_AkPa_iakTM</t>
  </si>
  <si>
    <t>Bal_AkPa_HMrp</t>
  </si>
  <si>
    <t>Bal_AkPa_HGTot</t>
  </si>
  <si>
    <t>Bal_AkPa_HFTot</t>
  </si>
  <si>
    <t>Bal_AkPa_HFiTot</t>
  </si>
  <si>
    <t>Bal_AkPa_HBP</t>
  </si>
  <si>
    <t>Bal_AkPa_GY</t>
  </si>
  <si>
    <t>Bal_AkPa_GTv</t>
  </si>
  <si>
    <t>Bal_AkPa_GTot</t>
  </si>
  <si>
    <t>Bal_AkPa_GKre</t>
  </si>
  <si>
    <t>Bal_AkPa_GGf</t>
  </si>
  <si>
    <t>Bal_AkPa_GfTot</t>
  </si>
  <si>
    <t>Bal_AkPa_GfEh</t>
  </si>
  <si>
    <t>Bal_AkPa_GDF</t>
  </si>
  <si>
    <t>Bal_AkPa_FUb</t>
  </si>
  <si>
    <t>Bal_AkPa_FmLi</t>
  </si>
  <si>
    <t>Bal_AkPa_FinTot</t>
  </si>
  <si>
    <t>Bal_AkPa_EkTot</t>
  </si>
  <si>
    <t>Bal_AkPa_EhS</t>
  </si>
  <si>
    <t>Bal_AkPa_invTot</t>
  </si>
  <si>
    <t>Bal_AkPa_Kapa</t>
  </si>
  <si>
    <t>Bal_AkPa_Dm</t>
  </si>
  <si>
    <t>Bal_AkPa_KapAv</t>
  </si>
  <si>
    <t>Bal_AkPa_KapTv</t>
  </si>
  <si>
    <t>Bal_AkPa_AVTot</t>
  </si>
  <si>
    <t>Bal_AkPa_LPTot</t>
  </si>
  <si>
    <t>Bal_AkPa_MATot</t>
  </si>
  <si>
    <t>Bal_AkPa_ASa</t>
  </si>
  <si>
    <t>Bal_AkPa_MrpTot</t>
  </si>
  <si>
    <t>Bal_AkPa_AnLk</t>
  </si>
  <si>
    <t>Bal_AkPa_XG</t>
  </si>
  <si>
    <t>Bal_AkPa_TTv</t>
  </si>
  <si>
    <t>Bal_AkPa_PapTot</t>
  </si>
  <si>
    <t>Bal_AkPa_Sif</t>
  </si>
  <si>
    <t>Bal_AkPa_TFv</t>
  </si>
  <si>
    <t>Bal_AkPa_TrL</t>
  </si>
  <si>
    <t>Bal_AkPa_XHen</t>
  </si>
  <si>
    <t>Bal_AkPa_Xinv</t>
  </si>
  <si>
    <t>Bal_AkPa_TTot</t>
  </si>
  <si>
    <t>Bal_AkPa_PasTot</t>
  </si>
  <si>
    <t>Bal_AkPa_RmS</t>
  </si>
  <si>
    <t>Bal_AkPa_XPap</t>
  </si>
  <si>
    <t>Bal_AkPa_USf</t>
  </si>
  <si>
    <t>Bal_AkPa_TDFTot</t>
  </si>
  <si>
    <t>Bal_AkPa_PUd</t>
  </si>
  <si>
    <t>Bal_AkPa_TFtM</t>
  </si>
  <si>
    <t>Bal_AkPa_XTh</t>
  </si>
  <si>
    <t>Bal_AkPa_Xud</t>
  </si>
  <si>
    <t>Bal_AkPa_ResTot</t>
  </si>
  <si>
    <t>Bal_AkPa_Pap</t>
  </si>
  <si>
    <t>Bal_AkPa_USa</t>
  </si>
  <si>
    <t>Bal_AkPa_Phs</t>
  </si>
  <si>
    <t>Bal_AkPa_OvUn</t>
  </si>
  <si>
    <t>Bal_AkPa_KoBp</t>
  </si>
  <si>
    <t>Bal_AkPa_inBp</t>
  </si>
  <si>
    <t>Bal_AkPa_AnKi</t>
  </si>
  <si>
    <t>Bal_AkPa_AkMB</t>
  </si>
  <si>
    <t>Bal_AkPa_OhL</t>
  </si>
  <si>
    <t>Bal_AkPa_OgL</t>
  </si>
  <si>
    <t>Bal_AkPa_KonG</t>
  </si>
  <si>
    <t>Bal_AkPa_OEm</t>
  </si>
  <si>
    <t>Bal_AkPa_iKre</t>
  </si>
  <si>
    <t>Bal_AkPa_iak</t>
  </si>
  <si>
    <t>Bal_AkPa_Gfx</t>
  </si>
  <si>
    <t>Bal_AkPa_GfPh</t>
  </si>
  <si>
    <t>Bal_AkPa_GfLP</t>
  </si>
  <si>
    <t>Bal_AkPa_Gfdep</t>
  </si>
  <si>
    <t>Bal_AkPa_Gfd</t>
  </si>
  <si>
    <t>Bal_AkPa_GAv</t>
  </si>
  <si>
    <t>Bal_AkPa_Dejd</t>
  </si>
  <si>
    <t>Bal_AkPa_AVUE</t>
  </si>
  <si>
    <t>Bal_AkPa_AVSB</t>
  </si>
  <si>
    <t>Bal_AkPa_MOF</t>
  </si>
  <si>
    <t>Bal_AkPa_UAv</t>
  </si>
  <si>
    <t>Bal_AkPa_TAv</t>
  </si>
  <si>
    <t>Bal_AkPa_XVr</t>
  </si>
  <si>
    <t>Bal_AkPa_UdG</t>
  </si>
  <si>
    <t>Bal_AkPa_TFm</t>
  </si>
  <si>
    <t>Bal_AkPa_VeH</t>
  </si>
  <si>
    <t>Bal_AkPa_PLF</t>
  </si>
  <si>
    <t>Bal_AkPa_RmGp</t>
  </si>
  <si>
    <t>Bal_AkPa_RMrp</t>
  </si>
  <si>
    <t>Bal_AkPa_UTv</t>
  </si>
  <si>
    <t>Bal_AkPa_XH</t>
  </si>
  <si>
    <t>Bal_AkPa_FmS</t>
  </si>
  <si>
    <t>Bal_AkPa_Mi</t>
  </si>
  <si>
    <t>regnper</t>
  </si>
  <si>
    <t>regnr</t>
  </si>
  <si>
    <t>REPORTERNAME</t>
  </si>
  <si>
    <t>Lph_TiAk_pTot</t>
  </si>
  <si>
    <t>Lph_TiRi_pTot</t>
  </si>
  <si>
    <t>Lph_BM_pTot</t>
  </si>
  <si>
    <t>Lph_TiOm_pTot</t>
  </si>
  <si>
    <t>Lph_VrU_pTot</t>
  </si>
  <si>
    <t>Lph_LhP_pTot</t>
  </si>
  <si>
    <t>Lph_Rhx_pTot</t>
  </si>
  <si>
    <t>Lph_RHP_pTot</t>
  </si>
  <si>
    <t>Lph_FHTot_pTot</t>
  </si>
  <si>
    <t>Lph_RHU_pTot</t>
  </si>
  <si>
    <t>Lph_BPu_pTot</t>
  </si>
  <si>
    <t>Lph_FpHTot_pTot</t>
  </si>
  <si>
    <t>Lph_KBP_pTot</t>
  </si>
  <si>
    <t>Lph_FmU_pTot</t>
  </si>
  <si>
    <t>Lph_LPU_pTot</t>
  </si>
  <si>
    <t>Lph_FPy_pTot</t>
  </si>
  <si>
    <t>Lph_FmP_pTot</t>
  </si>
  <si>
    <t>Lph_VrP_pTot</t>
  </si>
  <si>
    <t>Lph_Fphx_pTot</t>
  </si>
  <si>
    <t>AP Pension Livsforsikringsaktieselskab</t>
  </si>
  <si>
    <t>Danica Pension, Livsforsikringsaktieselskab</t>
  </si>
  <si>
    <t>Forsikrings-Aktieselskabet ALKA Liv II</t>
  </si>
  <si>
    <t>Forsikringsselskabet Alm. Brand Liv og Pension A/S</t>
  </si>
  <si>
    <t>Industriens Pensionsforsikring A/S</t>
  </si>
  <si>
    <t>Norli Pension Livsforsikring A/S</t>
  </si>
  <si>
    <t>PFA PENSION, FORSIKRINGSAKTIESELSKAB.</t>
  </si>
  <si>
    <t>PKA+Pension forsikringsselskab A/S</t>
  </si>
  <si>
    <t>PenSam Liv forsikringsaktieselskab</t>
  </si>
  <si>
    <t>PensionDanmark Pensionsforsikringsaktieselskab</t>
  </si>
  <si>
    <t>Skandia Link Livsforsikring A/S</t>
  </si>
  <si>
    <t>Topdanmark Livsforsikring A/S</t>
  </si>
  <si>
    <t>Tryg Livsforsikring A/S</t>
  </si>
  <si>
    <t>Arkitekternes Pensionskasse</t>
  </si>
  <si>
    <t>Danske civil- og akademiingeniørers Pensionskasse</t>
  </si>
  <si>
    <t>Juristernes &amp; Økonomernes Pensionskasse</t>
  </si>
  <si>
    <t>LÆGERNES PENSION - pensionskassen for læger</t>
  </si>
  <si>
    <t>MP PENSION - PENSIONSKASSEN FOR MAGISTRE &amp; PSYKOLOGER</t>
  </si>
  <si>
    <t>PENSIONSKASSEN FOR SOCIALRÅDGIVERE , SOCIALPÆDAGOGER OG KONTORPERSONALE</t>
  </si>
  <si>
    <t>Pensionskassen PenSam</t>
  </si>
  <si>
    <t>Pensionskassen for Farmakonomer</t>
  </si>
  <si>
    <t>Pensionskassen for Jordbrugsakademikere og Dyrlæger</t>
  </si>
  <si>
    <t>Pensionskassen for Sundhedsfaglige</t>
  </si>
  <si>
    <t>Pensionskassen for Sygeplejersker og Lægesekretærer</t>
  </si>
  <si>
    <t>Pensionskassen for teknikum- og diplomingeniører</t>
  </si>
  <si>
    <t>Tilbage til indholdsfortegnelsen</t>
  </si>
  <si>
    <t>Tabel 1.1 Resultatopgørelse</t>
  </si>
  <si>
    <t>Tabel 1.2 Balance</t>
  </si>
  <si>
    <t>1.000 kr. /antal</t>
  </si>
  <si>
    <t>Livsforsikrings-
kontrakter tegnet uden for ansættelsesforhold</t>
  </si>
  <si>
    <t>Livsforsikrings-
kontrakter tegnet som led i et ansættelsesforhold</t>
  </si>
  <si>
    <t>Gruppeliv</t>
  </si>
  <si>
    <t>Direkte forsikring</t>
  </si>
  <si>
    <t>Løbende præmier/bidrag</t>
  </si>
  <si>
    <t>LuA</t>
  </si>
  <si>
    <t>LiA</t>
  </si>
  <si>
    <t>GL</t>
  </si>
  <si>
    <t>Lpb</t>
  </si>
  <si>
    <t>Engangspræmier/bidrag</t>
  </si>
  <si>
    <t>Epb</t>
  </si>
  <si>
    <t>I alt (1 + 2)</t>
  </si>
  <si>
    <t>DFtot</t>
  </si>
  <si>
    <t>Heraf</t>
  </si>
  <si>
    <t>Livsforsikringskontrakter med ret til bonus</t>
  </si>
  <si>
    <t>LmB</t>
  </si>
  <si>
    <t>Livsforsikringskontrakter uden ret til bonus</t>
  </si>
  <si>
    <t>LuB</t>
  </si>
  <si>
    <t>Unit-linked kontrakter med garanti om minimumsforrentning</t>
  </si>
  <si>
    <t>UmG</t>
  </si>
  <si>
    <t>Unit-linked kontrakter uden garanti om minimumsforrentning</t>
  </si>
  <si>
    <t>UuG</t>
  </si>
  <si>
    <t>Antal forsikringskontrakter</t>
  </si>
  <si>
    <t>AFk</t>
  </si>
  <si>
    <t>Direkte livsforsikrings-
kontrakter i alt</t>
  </si>
  <si>
    <t>Heraf forsikrings-
kontrakter</t>
  </si>
  <si>
    <t>Heraf investerings-
kontrakter</t>
  </si>
  <si>
    <t>Indirekte livsforsikrings-
kontrakter</t>
  </si>
  <si>
    <t>DLtot</t>
  </si>
  <si>
    <t>HF</t>
  </si>
  <si>
    <t>Hi</t>
  </si>
  <si>
    <t>idL</t>
  </si>
  <si>
    <t>Ltot</t>
  </si>
  <si>
    <t>Summer ved død</t>
  </si>
  <si>
    <t>SumD</t>
  </si>
  <si>
    <t>Summer ved invaliditet</t>
  </si>
  <si>
    <t>Sumi</t>
  </si>
  <si>
    <t>Summer ved udløb</t>
  </si>
  <si>
    <t>SumU</t>
  </si>
  <si>
    <t>Pensions- og renteydelser</t>
  </si>
  <si>
    <t>PRy</t>
  </si>
  <si>
    <t>Tilbagekøb/udtrædelsesgodtgørelser</t>
  </si>
  <si>
    <t>TUg</t>
  </si>
  <si>
    <t>Kontant udbetalte bonusbeløb</t>
  </si>
  <si>
    <t>KUB</t>
  </si>
  <si>
    <t>Forsikringspræmier</t>
  </si>
  <si>
    <t>Fop</t>
  </si>
  <si>
    <t>Udgifter til revalidering og sygebehandling</t>
  </si>
  <si>
    <t>URS</t>
  </si>
  <si>
    <t>Forsikringssummer ved kritisk sygdom</t>
  </si>
  <si>
    <t>SumK</t>
  </si>
  <si>
    <t>I alt (1 + 2 + 3 + 4 + 5 + 6 + 7 + 8 + 9)</t>
  </si>
  <si>
    <t>Heraf forsikrings-kontrakter med ret til bonus</t>
  </si>
  <si>
    <t>Heraf forsikrings-
kontrakter uden ret til bonus</t>
  </si>
  <si>
    <t>Heraf investerings-
kontrakter med ret til bonus</t>
  </si>
  <si>
    <t>Heraf investerings-
kontrakter uden ret til bonus</t>
  </si>
  <si>
    <t>I alt</t>
  </si>
  <si>
    <t>DL</t>
  </si>
  <si>
    <t>FmB</t>
  </si>
  <si>
    <t>FuB</t>
  </si>
  <si>
    <t>imB</t>
  </si>
  <si>
    <t>iuB</t>
  </si>
  <si>
    <t>Ytot</t>
  </si>
  <si>
    <t>Beløb</t>
  </si>
  <si>
    <t>Specifikation af renter og udbytter mv.</t>
  </si>
  <si>
    <t>Renter af udlån til tilknyttede virksomheder</t>
  </si>
  <si>
    <t>RUTv</t>
  </si>
  <si>
    <t>Renter af udlån til associerede virksomheder</t>
  </si>
  <si>
    <t>RUAv</t>
  </si>
  <si>
    <t>Udbytter af kapitalandele</t>
  </si>
  <si>
    <t>UdKap</t>
  </si>
  <si>
    <t>Udbytter af investeringsforeningsandele</t>
  </si>
  <si>
    <t>Udinv</t>
  </si>
  <si>
    <t>Renteindtægter af obligationer</t>
  </si>
  <si>
    <t>RObL</t>
  </si>
  <si>
    <t>Indeksregulering af indeksobligationer</t>
  </si>
  <si>
    <t>iObL</t>
  </si>
  <si>
    <t>Renteindtægter af andele i kollektive investeringer</t>
  </si>
  <si>
    <t>RiKi</t>
  </si>
  <si>
    <t>Renteindtægter af pantesikrede udlån</t>
  </si>
  <si>
    <t>RiPU</t>
  </si>
  <si>
    <t>Renteindtægter af andre udlån</t>
  </si>
  <si>
    <t>RiXU</t>
  </si>
  <si>
    <t>Renteindtægter af indlån i kreditinstitutter</t>
  </si>
  <si>
    <t>RiKre</t>
  </si>
  <si>
    <t>Renteindtægter af genforsikringsdepoter</t>
  </si>
  <si>
    <t>RiGf</t>
  </si>
  <si>
    <t>Renteindtægter af tilgodehavender</t>
  </si>
  <si>
    <t>RiTg</t>
  </si>
  <si>
    <t>Øvrige renter og udbytter</t>
  </si>
  <si>
    <t>XRU</t>
  </si>
  <si>
    <t>I alt renter og udbytter mv. 
(1 + 2 + 3 + 4 + 5 + 6 + 7 + 8 + 9 + 10 + 11 + 12 + 13)</t>
  </si>
  <si>
    <t>RUtot</t>
  </si>
  <si>
    <t>Specifikation af kursreguleringer</t>
  </si>
  <si>
    <t>iejd</t>
  </si>
  <si>
    <t>Kap</t>
  </si>
  <si>
    <t>ifa</t>
  </si>
  <si>
    <t>Kinv</t>
  </si>
  <si>
    <t>PsU</t>
  </si>
  <si>
    <t>XU</t>
  </si>
  <si>
    <t>Afledte finansielle instrumenter</t>
  </si>
  <si>
    <t>AFi</t>
  </si>
  <si>
    <t>XReg</t>
  </si>
  <si>
    <t>I alt kursreguleringer 
(15 + 16 + 17 + 18 + 19 + 20 + 21 + 22 + 23 + 24 + 25 + 26)</t>
  </si>
  <si>
    <t>KursTot</t>
  </si>
  <si>
    <t>SRUK</t>
  </si>
  <si>
    <t>Provisioner til salgsmedarbejdere mv.</t>
  </si>
  <si>
    <t>ProS</t>
  </si>
  <si>
    <t>Provisioner til andre forsikringsselskaber</t>
  </si>
  <si>
    <t>ProF</t>
  </si>
  <si>
    <t>Personaleudgifter</t>
  </si>
  <si>
    <t>Pudg</t>
  </si>
  <si>
    <t>Administrationsvederlag</t>
  </si>
  <si>
    <t>Adm</t>
  </si>
  <si>
    <t>Husleje</t>
  </si>
  <si>
    <t>HL</t>
  </si>
  <si>
    <t>Driftsomkostninger vedrørende domicilejendomme</t>
  </si>
  <si>
    <t>Domk</t>
  </si>
  <si>
    <t>Af- og nedskrivninger</t>
  </si>
  <si>
    <t>Ans</t>
  </si>
  <si>
    <t>Andre erhvervelses- og administrationsomkostninger</t>
  </si>
  <si>
    <t>ReTv</t>
  </si>
  <si>
    <t>PGGf</t>
  </si>
  <si>
    <t>I alt forsikrings-/pensionsmæssige driftsomkostninger 
(1 + 2 + 3 + 4 + 5 + 6 + 7 + 8 + 9 + 10)</t>
  </si>
  <si>
    <t>Otot</t>
  </si>
  <si>
    <t>SDo</t>
  </si>
  <si>
    <t>1.000 kr./antal</t>
  </si>
  <si>
    <t>Personaleudgifter mv.</t>
  </si>
  <si>
    <t>Gennemsnitligt antal heltidsbeskæftigede i regnskabsåret</t>
  </si>
  <si>
    <t>GAH</t>
  </si>
  <si>
    <t>Samlede lønninger og vederlag mv.</t>
  </si>
  <si>
    <t>Løn</t>
  </si>
  <si>
    <t>Lon</t>
  </si>
  <si>
    <t>Pension</t>
  </si>
  <si>
    <t>Pen</t>
  </si>
  <si>
    <t>Andre udgifter til social sikring</t>
  </si>
  <si>
    <t>SoSi</t>
  </si>
  <si>
    <t>Afgifter beregnet på grundlag af personaleantallet eller lønsummen</t>
  </si>
  <si>
    <t>Afg</t>
  </si>
  <si>
    <t>I alt personaleudgifter mv. (2 + 3 + 4 + 5)</t>
  </si>
  <si>
    <t>PuTot</t>
  </si>
  <si>
    <t>Heraf lønninger og vederlag til</t>
  </si>
  <si>
    <t>Repræsentantskab</t>
  </si>
  <si>
    <t>Rep</t>
  </si>
  <si>
    <t>Bestyrelse</t>
  </si>
  <si>
    <t>Bes</t>
  </si>
  <si>
    <t>Direktion</t>
  </si>
  <si>
    <t>Dir</t>
  </si>
  <si>
    <t>Heraf tantieme til</t>
  </si>
  <si>
    <t>Bestyrelsen</t>
  </si>
  <si>
    <t>TaBes</t>
  </si>
  <si>
    <t>Revisionsudgifter mv.</t>
  </si>
  <si>
    <t>Samlet revisionshonorar til revisor (eller revisionsvirksomhed) for det forløbne regnskabsår</t>
  </si>
  <si>
    <t>RhTot</t>
  </si>
  <si>
    <t>Heraf for andre ydelser end revision</t>
  </si>
  <si>
    <t>XyTot</t>
  </si>
  <si>
    <t>PeRe</t>
  </si>
  <si>
    <t>1.000 kr./pct.</t>
  </si>
  <si>
    <t>Ultimo</t>
  </si>
  <si>
    <t>Gennemsnitsrenteprodukter</t>
  </si>
  <si>
    <t>Grunde og bygninger</t>
  </si>
  <si>
    <t>UL</t>
  </si>
  <si>
    <t>GGB</t>
  </si>
  <si>
    <t>Noterede kapitalandele</t>
  </si>
  <si>
    <t>GNK</t>
  </si>
  <si>
    <t>Unoterede kapitalandele</t>
  </si>
  <si>
    <t>GUK</t>
  </si>
  <si>
    <t>Kapitalandele i alt (2 + 3)</t>
  </si>
  <si>
    <t>GKtot</t>
  </si>
  <si>
    <t>Stats- og realkreditobligationer</t>
  </si>
  <si>
    <t>GSO</t>
  </si>
  <si>
    <t>Indeksobligationer</t>
  </si>
  <si>
    <t>GiO</t>
  </si>
  <si>
    <t>Kreditobligationer og emerging markets obligationer</t>
  </si>
  <si>
    <t>GKO</t>
  </si>
  <si>
    <t>Udlån mv.</t>
  </si>
  <si>
    <t>GUL</t>
  </si>
  <si>
    <t>Obligationer og udlån i alt (5 + 6 + 7 + 8)</t>
  </si>
  <si>
    <t>GouTot</t>
  </si>
  <si>
    <t>Dattervirksomheder</t>
  </si>
  <si>
    <t>Gdv</t>
  </si>
  <si>
    <t>Øvrige investeringsaktiver</t>
  </si>
  <si>
    <t>Gxi</t>
  </si>
  <si>
    <t>Afledte finansielle instrumenter til sikring af nettoændringen af aktiver og forpligtelser</t>
  </si>
  <si>
    <t>Gafi</t>
  </si>
  <si>
    <t>Markedsrenteprodukter</t>
  </si>
  <si>
    <t>MGB</t>
  </si>
  <si>
    <t>MNK</t>
  </si>
  <si>
    <t>MUK</t>
  </si>
  <si>
    <t>Kapitalandele i alt (14 + 15)</t>
  </si>
  <si>
    <t>MKtot</t>
  </si>
  <si>
    <t>MSO</t>
  </si>
  <si>
    <t>MiO</t>
  </si>
  <si>
    <t>MKO</t>
  </si>
  <si>
    <t>MUL</t>
  </si>
  <si>
    <t>Obligationer og udlån i alt (17 + 18 + 19 + 20)</t>
  </si>
  <si>
    <t>MouTot</t>
  </si>
  <si>
    <t>Mdv</t>
  </si>
  <si>
    <t>Mxi</t>
  </si>
  <si>
    <t>Mafi</t>
  </si>
  <si>
    <t>Tabel 1.3 Specifikation af livsforsikringskontakter - ydelser</t>
  </si>
  <si>
    <t>Direkte livsforsikringskontrakter</t>
  </si>
  <si>
    <t>I alt ydelser</t>
  </si>
  <si>
    <t>Tabel 1.4 Specifikation af renter og udbytter samt kursreguleringer</t>
  </si>
  <si>
    <t>Tabel 1.5 Specifikation af aktiver</t>
  </si>
  <si>
    <t>Tabel 1.6 Forsikringsmæssige driftsomkostninger</t>
  </si>
  <si>
    <t>Tabel 1.7 Personaleudgifter mv.</t>
  </si>
  <si>
    <t>felt</t>
  </si>
  <si>
    <t>skema</t>
  </si>
  <si>
    <t>LB</t>
  </si>
  <si>
    <t>LBD</t>
  </si>
  <si>
    <t>I alt livsforsikrings-kontrakter</t>
  </si>
  <si>
    <t>Tabel 1.8 Specifikation af bruttopræmier og antal forsikrede</t>
  </si>
  <si>
    <t>Tabel 2.1 Resultatopgørelse</t>
  </si>
  <si>
    <t>Tabel 2.2 Balance</t>
  </si>
  <si>
    <t>Tabel 2.4 Specifikation af renter og udbytter samt kursreguleringer</t>
  </si>
  <si>
    <t>Tabel 2.5 Specifikation af aktiver</t>
  </si>
  <si>
    <t>Tabel 2.7 Personaleudgifter mv.</t>
  </si>
  <si>
    <t>Tabel 2.8 Specifikation af medlemsbidrag og antal medlemmer</t>
  </si>
  <si>
    <t>Tabel 1.6 Pensionsmæssige driftsomkostninger</t>
  </si>
  <si>
    <t>Tabel 2.3 Specifikation af pensionsydelser</t>
  </si>
  <si>
    <t>Ordinære bidrag fra medlemmer</t>
  </si>
  <si>
    <t>Ordinære bidrag fra virksomheden</t>
  </si>
  <si>
    <t>BV</t>
  </si>
  <si>
    <t>Ekstraordinære bidrag</t>
  </si>
  <si>
    <t>EB</t>
  </si>
  <si>
    <t>Indskud fra nyindtrådte medlemmer</t>
  </si>
  <si>
    <t>iNM</t>
  </si>
  <si>
    <t>Afgivne præmier for genforsikringsdækning</t>
  </si>
  <si>
    <t>PGd</t>
  </si>
  <si>
    <t>I alt bidrag f.e.r. (1 + 2 + 3 + 4 + 5)</t>
  </si>
  <si>
    <t>BTot</t>
  </si>
  <si>
    <t>iTV</t>
  </si>
  <si>
    <t>iAV</t>
  </si>
  <si>
    <t>I alt investeringsafkast (7 + 8 + 9 + 10 + 11 + 12 + 13)</t>
  </si>
  <si>
    <t>I alt investeringsafkast efter pensionsafkastskat (14 + 15)</t>
  </si>
  <si>
    <t>iaPTot</t>
  </si>
  <si>
    <t>Udbetalte pensionsydelser</t>
  </si>
  <si>
    <t>UPy</t>
  </si>
  <si>
    <t>Ehs</t>
  </si>
  <si>
    <t>GEhs</t>
  </si>
  <si>
    <t>I alt pensionsmæssige ydelser f.e.r. (17 + 18 + 19 + 20)</t>
  </si>
  <si>
    <t>PYTot</t>
  </si>
  <si>
    <t>Ændring i pensionshensættelser</t>
  </si>
  <si>
    <t>Ændring i genforsikringsandel</t>
  </si>
  <si>
    <t>Gfa</t>
  </si>
  <si>
    <t>I alt ændring i pensionsmæssige hensættelser f.e.r. (22 + 23)</t>
  </si>
  <si>
    <t>PHTot</t>
  </si>
  <si>
    <t>Årets tilskrevne bonus</t>
  </si>
  <si>
    <t>TB</t>
  </si>
  <si>
    <t>Ændring i kollektivt bonuspotentiale</t>
  </si>
  <si>
    <t>KBp</t>
  </si>
  <si>
    <t>I alt bonus (25 + 26)</t>
  </si>
  <si>
    <t>BoTot</t>
  </si>
  <si>
    <t>Provisioner og gevinstandele fra genforsikringsvirksomheder</t>
  </si>
  <si>
    <t>I alt pensionsmæssige driftsomkostninger f.e.r. (28 + 29 + 30)</t>
  </si>
  <si>
    <t>Pensionsteknisk resultat (6 + 16 + 21 + 24 + 27 + 31)</t>
  </si>
  <si>
    <t>PtTot</t>
  </si>
  <si>
    <t>Årets resultat (32 + 33 + 34)</t>
  </si>
  <si>
    <t>Andre skatter og afgifter</t>
  </si>
  <si>
    <t>XSA</t>
  </si>
  <si>
    <t>Årets nettoresultat (35 + 36)</t>
  </si>
  <si>
    <t>ResNTot</t>
  </si>
  <si>
    <t>ReOp</t>
  </si>
  <si>
    <t>I alt investeringsaktiver (5 + 10 + 19)</t>
  </si>
  <si>
    <t>Genforsikringsandele af pensionshensættelser</t>
  </si>
  <si>
    <t>I alt genforsikringsandele af pensionsmæssige hensættelser (21 + 22)</t>
  </si>
  <si>
    <t>Tilgodehavender hos medlemmer</t>
  </si>
  <si>
    <t>TM</t>
  </si>
  <si>
    <t>TX</t>
  </si>
  <si>
    <t>I alt tilgodehavender (23 + 24 + 25 + 26 + 27)</t>
  </si>
  <si>
    <t>Udskudt pensionsafkastskat</t>
  </si>
  <si>
    <t>AuP</t>
  </si>
  <si>
    <t>I alt andre aktiver (29 + 30 + 31 + 32)</t>
  </si>
  <si>
    <t>I alt periodeafgrænsningsposter (34 + 35)</t>
  </si>
  <si>
    <t>I alt aktiver (1 + 4 + 20 + 28 + 33 + 36)</t>
  </si>
  <si>
    <t>Reserver</t>
  </si>
  <si>
    <t>Rsv</t>
  </si>
  <si>
    <t>Foreslået udbetaling til sponsorvirksomhed</t>
  </si>
  <si>
    <t>UdSv</t>
  </si>
  <si>
    <t>I alt egenkapital (38 + 39 + 40 + 41 + 42)</t>
  </si>
  <si>
    <t>Ansvarlig lånekapital</t>
  </si>
  <si>
    <t>Bonuspotentiale</t>
  </si>
  <si>
    <t>Bop</t>
  </si>
  <si>
    <t>I alt pensionshensættelser (45 + 46)</t>
  </si>
  <si>
    <t>PhTot</t>
  </si>
  <si>
    <t>Erstatningshensættelser</t>
  </si>
  <si>
    <t>Erh</t>
  </si>
  <si>
    <t>Kollektivt bonuspotentiale</t>
  </si>
  <si>
    <t>I alt pensionsmæssige hensættelser (47 + 48 + 49)</t>
  </si>
  <si>
    <t>PmHTot</t>
  </si>
  <si>
    <t>UPas</t>
  </si>
  <si>
    <t>I alt hensatte forpligtelser (51 + 52 + 53)</t>
  </si>
  <si>
    <t>Gæld i forbindelse med pensionskassevirksomhed</t>
  </si>
  <si>
    <t>GPkv</t>
  </si>
  <si>
    <t>I alt gæld (56 + 57 + 58 + 59 + 60 + 61 + 62 + 63)</t>
  </si>
  <si>
    <t>I alt passiver (43 + 44 + 50 + 54 + 55 + 64 + 65)</t>
  </si>
  <si>
    <t>1.000 kr./Antal</t>
  </si>
  <si>
    <t>Tjenestegørende 
medlemmer
Antal</t>
  </si>
  <si>
    <t>Alderspensionister Antal</t>
  </si>
  <si>
    <t>Alderspensionister
 Årlig pension</t>
  </si>
  <si>
    <t>Invalidepensionister 
Antal</t>
  </si>
  <si>
    <t>Invalidepensionister 
Årlig pension</t>
  </si>
  <si>
    <t>Pensionerede ægtefæller 
Antal</t>
  </si>
  <si>
    <t>Pensionerede ægtefæller 
Årlig pension</t>
  </si>
  <si>
    <t>Børn, der modtager 
børnepension 
Antal</t>
  </si>
  <si>
    <t>Børn, der modtager 
børnepension 
Årlig pension</t>
  </si>
  <si>
    <t>Ved begyndelsen af regnskabsåret</t>
  </si>
  <si>
    <t>ApA</t>
  </si>
  <si>
    <t>ApP</t>
  </si>
  <si>
    <t>ipA</t>
  </si>
  <si>
    <t>ipP</t>
  </si>
  <si>
    <t>PfA</t>
  </si>
  <si>
    <t>PfP</t>
  </si>
  <si>
    <t>BpA</t>
  </si>
  <si>
    <t>BpP</t>
  </si>
  <si>
    <t>BeRe</t>
  </si>
  <si>
    <t>Tilgang i regnskabsåret</t>
  </si>
  <si>
    <t>TiRe</t>
  </si>
  <si>
    <t>Reguleringer</t>
  </si>
  <si>
    <t>Reg</t>
  </si>
  <si>
    <t>Afgang: Ved overgang til pensionsydelse</t>
  </si>
  <si>
    <t>Apy</t>
  </si>
  <si>
    <t>Afgang: Ved død</t>
  </si>
  <si>
    <t>Ad</t>
  </si>
  <si>
    <t>Afgang: Af anden årsag</t>
  </si>
  <si>
    <t>AX</t>
  </si>
  <si>
    <t>Ved udgangen af regnskabsåret</t>
  </si>
  <si>
    <t>UdRe</t>
  </si>
  <si>
    <t>Gennemsnitlig antal heltidsbeskæftigede i regnskabsåret</t>
  </si>
  <si>
    <t>Htb</t>
  </si>
  <si>
    <t>USS</t>
  </si>
  <si>
    <t>Best</t>
  </si>
  <si>
    <t>TBest</t>
  </si>
  <si>
    <t>Regnskabsmæssig værdi 
Primo</t>
  </si>
  <si>
    <t>Regnskabsmæssig værdi 
Ultimo</t>
  </si>
  <si>
    <t>Nettoinvesteringer</t>
  </si>
  <si>
    <t>Grunde og bygninger, der er direkte ejet</t>
  </si>
  <si>
    <t>RvP</t>
  </si>
  <si>
    <t>RvU</t>
  </si>
  <si>
    <t>Ni</t>
  </si>
  <si>
    <t>GB</t>
  </si>
  <si>
    <t>Ejendomsaktieselskaber</t>
  </si>
  <si>
    <t>Ejd</t>
  </si>
  <si>
    <t>Grunde og bygninger i alt (1 + 2)</t>
  </si>
  <si>
    <t>GBTot</t>
  </si>
  <si>
    <t>Andre dattervirksomheder</t>
  </si>
  <si>
    <t>Xdv</t>
  </si>
  <si>
    <t>Børsnoterede danske kapitalandele</t>
  </si>
  <si>
    <t>BkaD</t>
  </si>
  <si>
    <t>Unoterede danske kapitalandele</t>
  </si>
  <si>
    <t>UkaD</t>
  </si>
  <si>
    <t>Børsnoterede udenlandske kapitalandele</t>
  </si>
  <si>
    <t>BkaU</t>
  </si>
  <si>
    <t>Unoterede udenlandske kapitalandele</t>
  </si>
  <si>
    <t>UkaU</t>
  </si>
  <si>
    <t>Øvrige kapitalandele i alt (5 + 6 + 7 + 8)</t>
  </si>
  <si>
    <t>KaTot</t>
  </si>
  <si>
    <t>Statsobligationer (Zone A)</t>
  </si>
  <si>
    <t>Sob</t>
  </si>
  <si>
    <t>Realkreditobligationer</t>
  </si>
  <si>
    <t>Rob</t>
  </si>
  <si>
    <t>iob</t>
  </si>
  <si>
    <t>Kreditobligationer investment grade</t>
  </si>
  <si>
    <t>Kobi</t>
  </si>
  <si>
    <t>Kreditobligationer non investment grade samt emerging markets obligationer</t>
  </si>
  <si>
    <t>Kobni</t>
  </si>
  <si>
    <t>Andre obligationer</t>
  </si>
  <si>
    <t>Xob</t>
  </si>
  <si>
    <t>Obligationer i alt (10 + 11 + 12 + 13 + 14 + 15)</t>
  </si>
  <si>
    <t>obTot</t>
  </si>
  <si>
    <t>Pantsikrede udlån</t>
  </si>
  <si>
    <t>Øvrige finansielle investeringsaktiver</t>
  </si>
  <si>
    <t>XFi</t>
  </si>
  <si>
    <t>Tabel 3.1 Resultatopgørelse</t>
  </si>
  <si>
    <t>Tabel 3.2 Balance</t>
  </si>
  <si>
    <t>Samlet revisionshonorar til revisor eller revisionsvirksomhed
for det forløbne regnskabsår</t>
  </si>
  <si>
    <t>Tabel 3.3 Personaleudgifter og revisionsudgifter mv.</t>
  </si>
  <si>
    <t>Tabel 3.4 Specifikation af aktiver</t>
  </si>
  <si>
    <t>Tabel 3.5 Fordeling af medlemmer</t>
  </si>
  <si>
    <t>Antal medlemmer</t>
  </si>
  <si>
    <t>0 - 49</t>
  </si>
  <si>
    <t>50 – 99</t>
  </si>
  <si>
    <t>100 – 149</t>
  </si>
  <si>
    <t>150 – 199</t>
  </si>
  <si>
    <t>200 – 249</t>
  </si>
  <si>
    <t>250 – 299</t>
  </si>
  <si>
    <t>300 – 399</t>
  </si>
  <si>
    <t>400 – 499</t>
  </si>
  <si>
    <t>Tabel 3.6 Firmapensionskasser fordelt efter medlemstal</t>
  </si>
  <si>
    <t>Antal pensionskasser</t>
  </si>
  <si>
    <t>Vælg selskab</t>
  </si>
  <si>
    <t xml:space="preserve">Regnr </t>
  </si>
  <si>
    <t>Tabel 4.1 Resultatopgørelse</t>
  </si>
  <si>
    <t>Tabel 4.2 Balance</t>
  </si>
  <si>
    <t>Livsforsikringshensættelser primo</t>
  </si>
  <si>
    <t>pTot</t>
  </si>
  <si>
    <t>LhP</t>
  </si>
  <si>
    <t>Fortjenstmargen primo</t>
  </si>
  <si>
    <t>FmP</t>
  </si>
  <si>
    <t>Forsikringsmæssige hensættelser i alt primo (1+2)</t>
  </si>
  <si>
    <t>FHTot</t>
  </si>
  <si>
    <t>Kollektivt bonuspotentiale primo</t>
  </si>
  <si>
    <t>KBP</t>
  </si>
  <si>
    <t>Akkumuleret værdiregulering primo</t>
  </si>
  <si>
    <t>VrP</t>
  </si>
  <si>
    <t>Retrospektive hensættelser primo (3 + 4 +5)</t>
  </si>
  <si>
    <t>RHP</t>
  </si>
  <si>
    <t>Tilskrivning af afkast</t>
  </si>
  <si>
    <t>TiAk</t>
  </si>
  <si>
    <t>Forsikringsydelser/pensionsydelser</t>
  </si>
  <si>
    <t>FPy</t>
  </si>
  <si>
    <t>Omkostningstillæg efter tilskrivning af omkostningsbonus</t>
  </si>
  <si>
    <t>TiOm</t>
  </si>
  <si>
    <t>Risikogevinst efter tilskrivning af risikobonus</t>
  </si>
  <si>
    <t>TiRi</t>
  </si>
  <si>
    <t>Andet</t>
  </si>
  <si>
    <t>Rhx</t>
  </si>
  <si>
    <r>
      <t>Retrospektive hensættelser ultimo (6 + 7 + 8 + 9 + 10 + 11</t>
    </r>
    <r>
      <rPr>
        <b/>
        <sz val="10"/>
        <rFont val="Verdana"/>
        <family val="2"/>
      </rPr>
      <t xml:space="preserve"> + 12</t>
    </r>
    <r>
      <rPr>
        <b/>
        <sz val="10"/>
        <color theme="1"/>
        <rFont val="Verdana"/>
        <family val="2"/>
      </rPr>
      <t>)</t>
    </r>
  </si>
  <si>
    <t>RHU</t>
  </si>
  <si>
    <t>Akkumuleret værdiregulering ultimo</t>
  </si>
  <si>
    <t>VrU</t>
  </si>
  <si>
    <t>Kollektivt bonuspotentiale ultimo</t>
  </si>
  <si>
    <t>BPu</t>
  </si>
  <si>
    <t>Fphx</t>
  </si>
  <si>
    <r>
      <t xml:space="preserve">Forsikrings-/pensionsmæssige hensættelser i alt ultimo </t>
    </r>
    <r>
      <rPr>
        <b/>
        <sz val="10"/>
        <rFont val="Verdana"/>
        <family val="2"/>
      </rPr>
      <t>(13 + 14 + 15 + 16)</t>
    </r>
  </si>
  <si>
    <t>FpHTot</t>
  </si>
  <si>
    <t>Fortjenstmargen ultimo</t>
  </si>
  <si>
    <t>FmU</t>
  </si>
  <si>
    <r>
      <t xml:space="preserve">Livsforsikrings-/pensionshensættelser ultimo </t>
    </r>
    <r>
      <rPr>
        <b/>
        <sz val="10"/>
        <rFont val="Verdana"/>
        <family val="2"/>
      </rPr>
      <t>(17 + 18)</t>
    </r>
  </si>
  <si>
    <t>LPU</t>
  </si>
  <si>
    <t>Tabel 4.3 Specifikation af de samlede livsforsikringshensættelser</t>
  </si>
  <si>
    <t>Tabel 5.1 Resultatopgørelse</t>
  </si>
  <si>
    <t>Tabel 5.2 Balance</t>
  </si>
  <si>
    <t>Tabel 4.3 Specifikation af de samlede pensionshensættelser</t>
  </si>
  <si>
    <t>Kapitel 1 - Livsforsikringsselskaber </t>
  </si>
  <si>
    <t>l</t>
  </si>
  <si>
    <t>Kapitel 2 - Tværgående pensionskasser</t>
  </si>
  <si>
    <t>Kapitel 3 - Firmapensionskasser </t>
  </si>
  <si>
    <t>Kapitel 4 - Enkeltregnskaber - livsforsikringsselskaber </t>
  </si>
  <si>
    <t>Kapitel 5 - Enkeltregnskaber - tværgående pensionskasser</t>
  </si>
  <si>
    <t>Tabel 1.1</t>
  </si>
  <si>
    <t>Tabel 1.2</t>
  </si>
  <si>
    <t>Tabel 1.3</t>
  </si>
  <si>
    <t>Tabel 1.4</t>
  </si>
  <si>
    <t>Tabel 1.5</t>
  </si>
  <si>
    <t>Tabel 1.6</t>
  </si>
  <si>
    <t>Tabel 1.7</t>
  </si>
  <si>
    <t>Tabel 1.8</t>
  </si>
  <si>
    <t>Resultatopgørelse</t>
  </si>
  <si>
    <t>Balance</t>
  </si>
  <si>
    <t>Specifikation af livsforsikringskontrakter - ydelser</t>
  </si>
  <si>
    <t>Specifikation af renter og udbytter samt kursreguleringer</t>
  </si>
  <si>
    <t>Specifikation af aktiver</t>
  </si>
  <si>
    <t>Forsikringsmæssige driftsomkostninger</t>
  </si>
  <si>
    <t>Personaleudgifter m.v.</t>
  </si>
  <si>
    <t>Specifikation af bruttopræmier og antal forsikrede</t>
  </si>
  <si>
    <t>Tabel 2.1</t>
  </si>
  <si>
    <t>Tabel 2.2</t>
  </si>
  <si>
    <t>Tabel 2.3</t>
  </si>
  <si>
    <t>Tabel 2.4</t>
  </si>
  <si>
    <t>Tabel 2.5</t>
  </si>
  <si>
    <t>Tabel 2.6</t>
  </si>
  <si>
    <t>Tabel 2.7</t>
  </si>
  <si>
    <t>Tabel 2.8</t>
  </si>
  <si>
    <t>Specifikation af pensionsydelser</t>
  </si>
  <si>
    <t>Pensionsmæssige driftsomkostninger</t>
  </si>
  <si>
    <t>Specifikation af medlemsbidrag og antal medlemmer</t>
  </si>
  <si>
    <t>Tabel 3.1</t>
  </si>
  <si>
    <t>Tabel 3.2</t>
  </si>
  <si>
    <t>Tabel 3.3</t>
  </si>
  <si>
    <t>Tabel 3.4</t>
  </si>
  <si>
    <t>Tabel 3.5</t>
  </si>
  <si>
    <t>Tabel 3.6</t>
  </si>
  <si>
    <t>Fordelt efter medlemstal</t>
  </si>
  <si>
    <t>Medlemmer</t>
  </si>
  <si>
    <t>Tabel 4.1</t>
  </si>
  <si>
    <t>Tabel 4.2</t>
  </si>
  <si>
    <t>Tabel 4.3</t>
  </si>
  <si>
    <t>Specifikation af de samlede livsforsikringshensættelser</t>
  </si>
  <si>
    <t>Tabel 5.1</t>
  </si>
  <si>
    <t>Tabel 5.2</t>
  </si>
  <si>
    <t>Tabel 5.3</t>
  </si>
  <si>
    <t>Specifikation af ændring i de samlede pensionshensættelser</t>
  </si>
  <si>
    <t>Kapitel 6 - Fortegnelser  </t>
  </si>
  <si>
    <t>Aktuarer i henhold til § 108, stk. 7, i lov om finansiel virksomhed</t>
  </si>
  <si>
    <t>Aktuarer i henhold til § 26 i lov om tilsyn med firmapensionskasser</t>
  </si>
  <si>
    <t>Tabel 6.1</t>
  </si>
  <si>
    <t>Tabel 6.2</t>
  </si>
  <si>
    <t>Kapitel 7 - Register</t>
  </si>
  <si>
    <t>Bilag 7.1</t>
  </si>
  <si>
    <t>Register over livsforsikringsselskaber, tværgående pensionskasser og firmapensionskasser</t>
  </si>
  <si>
    <t>Livsforsikringsselskaber</t>
  </si>
  <si>
    <t>Bo Søndergaard</t>
  </si>
  <si>
    <t>Rikke Sylow Francis</t>
  </si>
  <si>
    <t>Jesper Brohus</t>
  </si>
  <si>
    <t>Charlotte Markussen</t>
  </si>
  <si>
    <t>Per Myglegård Andersen</t>
  </si>
  <si>
    <t>Jens-Peder Vinkler</t>
  </si>
  <si>
    <t>Peter Holm Nielsen</t>
  </si>
  <si>
    <t>Martin Teilmann Melchior</t>
  </si>
  <si>
    <t>Tværgående pensionskasser</t>
  </si>
  <si>
    <t>David Melchior</t>
  </si>
  <si>
    <t>Frank Cederbye</t>
  </si>
  <si>
    <t>Merete Lykke Rasmussen</t>
  </si>
  <si>
    <t>Søren Andersen</t>
  </si>
  <si>
    <t>Carsten Niemann</t>
  </si>
  <si>
    <t>Cerestar Scandinavia's Pensionskasse</t>
  </si>
  <si>
    <t>Ford Motor Company's Pensionskasse</t>
  </si>
  <si>
    <t>Kreditforeningen Danmarks Pensionsafviklingskasse</t>
  </si>
  <si>
    <t>Københavns Havns Pensionskasse</t>
  </si>
  <si>
    <t>Nykredits Afviklingspensionskasse</t>
  </si>
  <si>
    <t>Pensionskassen for direktører i nogle med Sparekassen Bikuben fusionerede sparekasser</t>
  </si>
  <si>
    <t>Pensionskassen for Direktører i Sparekassen SDS (under afvikling)</t>
  </si>
  <si>
    <t>Pensionskassen under Alm. Brand A/S (Pensionsafviklingskasse)</t>
  </si>
  <si>
    <t>Peter Melchior</t>
  </si>
  <si>
    <t>TDC Pensionskasse</t>
  </si>
  <si>
    <t>Mogens Andersen</t>
  </si>
  <si>
    <t>Jens Muff Wissing</t>
  </si>
  <si>
    <t>Steen Ragn</t>
  </si>
  <si>
    <t>Ivan Toftegaard Carlsen</t>
  </si>
  <si>
    <t>Nicolai Jonas Maltesen</t>
  </si>
  <si>
    <t>PFA Pension, Forsikringsaktieselskab</t>
  </si>
  <si>
    <t>Lægernes Pension - pensionskassen for læger</t>
  </si>
  <si>
    <t>Danmarks Nationalbanks Pensionskasse under afvikling</t>
  </si>
  <si>
    <t>Danske Banks pensionskasse for førtidspensionister</t>
  </si>
  <si>
    <t>IBM Pensionsfond (pensionskasse)</t>
  </si>
  <si>
    <t>Pensionsafviklingskassen for Købstædernes almindelige Brandforsikring</t>
  </si>
  <si>
    <t>SAS Pilot &amp; Navigatør Pensionskasse</t>
  </si>
  <si>
    <t>Bo Normannn Rasmussen</t>
  </si>
  <si>
    <t>Lasse Geert jensen</t>
  </si>
  <si>
    <t>Pensionskasser</t>
  </si>
  <si>
    <t>Firmapensionskasser</t>
  </si>
  <si>
    <t>CVR-nr.</t>
  </si>
  <si>
    <t>Anm.: Grønlandske selskaber indgår ikke i ovenstående bilag samt i statistikkerne</t>
  </si>
  <si>
    <t>Pædagogernes Pension - pensionskassen for pædagoger</t>
  </si>
  <si>
    <t>Danica Pensionsforsikring A/S</t>
  </si>
  <si>
    <t>LÆRERNES PENSION, FORSIKRINGSAKTIESELSKAB</t>
  </si>
  <si>
    <t>SAMPENSION LIVSFORSIKRING A/S</t>
  </si>
  <si>
    <t>Lærernes Pension, Forsikringsaktieselskab</t>
  </si>
  <si>
    <t>MP Pension - Pensionskassen for magistre &amp; psykologer</t>
  </si>
  <si>
    <t>Pensionskassen for socialrådgivere, socialpædagoger og kontorpersonale</t>
  </si>
  <si>
    <t>Pensionskassen for funktionærer ansat i Roskilde Sparekasse (afviklingskasse)</t>
  </si>
  <si>
    <t>Pensionskassen for tjenestemænd i det Classenske Fideicommis (afviklingskasse)</t>
  </si>
  <si>
    <t>Xerox pensionskasse under afvikling</t>
  </si>
  <si>
    <t>Line Orbán Dahlbæk</t>
  </si>
  <si>
    <t>Lægernes Pension - Pensionskassen for læger</t>
  </si>
  <si>
    <t>Velliv, Pension &amp; Livsforsikring A/S</t>
  </si>
  <si>
    <t>Tabel 6.1 Fortegnelse pr. 31. december 2018 over aktuarer ansat i henhold til § 108, stk. 7 i lov om finansiel virksomhed</t>
  </si>
  <si>
    <t>Tabel 6.2 Fortegnelse pr. 31. december 2018 over aktuarer ansat i henhold til § 26 i lov om tilsyn med firmapensionskasser</t>
  </si>
  <si>
    <t>Livsforsikringsselskaber: Statistisk materiale 2018</t>
  </si>
  <si>
    <t>Anders Pilegaard Håkonsson</t>
  </si>
  <si>
    <t xml:space="preserve">Peter Fledelius </t>
  </si>
  <si>
    <t xml:space="preserve">Anders Pilegaard Håkonsson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</si>
</sst>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 x14ac:knownFonts="1">
    <font>
      <sz val="11"/>
      <color theme="1"/>
      <name val="Calibri"/>
      <family val="2"/>
      <scheme val="minor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sz val="11"/>
      <name val="Calibri"/>
      <family val="2"/>
    </font>
    <font>
      <b/>
      <sz val="11"/>
      <name val="Calibri"/>
      <family val="2"/>
    </font>
    <font>
      <i/>
      <sz val="10"/>
      <color theme="1"/>
      <name val="Verdana"/>
      <family val="2"/>
    </font>
    <font>
      <b/>
      <sz val="11"/>
      <color theme="1"/>
      <name val="Calibri"/>
      <family val="2"/>
      <scheme val="minor"/>
    </font>
    <font>
      <b/>
      <sz val="18"/>
      <color theme="4"/>
      <name val="Constantia"/>
      <family val="1"/>
    </font>
    <font>
      <sz val="10"/>
      <name val="Verdana"/>
      <family val="2"/>
    </font>
    <font>
      <b/>
      <sz val="16"/>
      <color rgb="FF990000"/>
      <name val="Constantia"/>
      <family val="1"/>
    </font>
    <font>
      <b/>
      <sz val="8"/>
      <name val="Verdana"/>
      <family val="2"/>
    </font>
    <font>
      <i/>
      <sz val="8"/>
      <name val="Verdana"/>
      <family val="2"/>
    </font>
    <font>
      <sz val="8"/>
      <name val="Verdana"/>
      <family val="2"/>
    </font>
    <font>
      <b/>
      <sz val="10"/>
      <name val="Verdana"/>
      <family val="2"/>
    </font>
    <font>
      <sz val="11"/>
      <color theme="1"/>
      <name val="Calibri"/>
      <family val="2"/>
    </font>
    <font>
      <b/>
      <sz val="24"/>
      <color rgb="FF990000"/>
      <name val="Constantia"/>
      <family val="1"/>
    </font>
    <font>
      <sz val="8"/>
      <color rgb="FF990000"/>
      <name val="Wingdings"/>
      <charset val="2"/>
    </font>
    <font>
      <u/>
      <sz val="11"/>
      <color rgb="FF990000"/>
      <name val="Calibri"/>
      <family val="2"/>
    </font>
    <font>
      <sz val="10.5"/>
      <color rgb="FF000000"/>
      <name val="Arial"/>
      <family val="2"/>
    </font>
    <font>
      <sz val="11"/>
      <color theme="4"/>
      <name val="Calibri"/>
      <family val="2"/>
      <scheme val="minor"/>
    </font>
    <font>
      <u/>
      <sz val="11"/>
      <color theme="10"/>
      <name val="Calibri"/>
      <family val="2"/>
    </font>
    <font>
      <sz val="12"/>
      <color theme="1"/>
      <name val="Times New Roman"/>
      <family val="1"/>
    </font>
    <font>
      <sz val="10.5"/>
      <color theme="1"/>
      <name val="Arial"/>
      <family val="2"/>
    </font>
    <font>
      <i/>
      <sz val="9"/>
      <color theme="1"/>
      <name val="Verdana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2"/>
        <bgColor rgb="FF000000"/>
      </patternFill>
    </fill>
  </fills>
  <borders count="14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77111117893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77111117893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77111117893"/>
      </bottom>
      <diagonal/>
    </border>
    <border>
      <left/>
      <right/>
      <top style="thin">
        <color theme="0" tint="-0.24994659260841701"/>
      </top>
      <bottom style="thin">
        <color theme="0" tint="-0.249977111117893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77111117893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/>
      <diagonal/>
    </border>
  </borders>
  <cellStyleXfs count="5">
    <xf numFmtId="0" fontId="0" fillId="0" borderId="0"/>
    <xf numFmtId="0" fontId="3" fillId="4" borderId="2">
      <alignment horizontal="left" vertical="center" wrapText="1"/>
    </xf>
    <xf numFmtId="0" fontId="4" fillId="4" borderId="2">
      <alignment horizontal="left" vertical="center" wrapText="1"/>
    </xf>
    <xf numFmtId="0" fontId="17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</cellStyleXfs>
  <cellXfs count="102">
    <xf numFmtId="0" fontId="0" fillId="0" borderId="0" xfId="0"/>
    <xf numFmtId="0" fontId="1" fillId="3" borderId="1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 wrapText="1"/>
    </xf>
    <xf numFmtId="0" fontId="1" fillId="3" borderId="1" xfId="0" quotePrefix="1" applyFont="1" applyFill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1" fillId="5" borderId="0" xfId="0" applyFont="1" applyFill="1" applyBorder="1" applyAlignment="1">
      <alignment horizontal="center" vertical="center"/>
    </xf>
    <xf numFmtId="0" fontId="3" fillId="4" borderId="2" xfId="1">
      <alignment horizontal="left" vertical="center" wrapText="1"/>
    </xf>
    <xf numFmtId="3" fontId="0" fillId="0" borderId="0" xfId="0" applyNumberFormat="1"/>
    <xf numFmtId="0" fontId="0" fillId="0" borderId="0" xfId="0"/>
    <xf numFmtId="0" fontId="0" fillId="5" borderId="0" xfId="0" applyFill="1" applyAlignment="1">
      <alignment horizontal="center" vertical="center"/>
    </xf>
    <xf numFmtId="3" fontId="0" fillId="0" borderId="1" xfId="0" applyNumberFormat="1" applyBorder="1" applyAlignment="1">
      <alignment horizontal="right" vertical="center"/>
    </xf>
    <xf numFmtId="0" fontId="5" fillId="0" borderId="0" xfId="0" applyFont="1" applyBorder="1" applyAlignment="1">
      <alignment horizontal="right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0" fillId="0" borderId="1" xfId="0" applyFont="1" applyBorder="1" applyAlignment="1">
      <alignment horizontal="center"/>
    </xf>
    <xf numFmtId="0" fontId="0" fillId="0" borderId="0" xfId="0" applyAlignment="1">
      <alignment wrapText="1"/>
    </xf>
    <xf numFmtId="0" fontId="0" fillId="0" borderId="1" xfId="0" quotePrefix="1" applyFont="1" applyBorder="1" applyAlignment="1">
      <alignment horizontal="center"/>
    </xf>
    <xf numFmtId="0" fontId="0" fillId="0" borderId="1" xfId="0" quotePrefix="1" applyBorder="1" applyAlignment="1">
      <alignment horizontal="center" vertical="center"/>
    </xf>
    <xf numFmtId="0" fontId="0" fillId="0" borderId="0" xfId="0" quotePrefix="1"/>
    <xf numFmtId="0" fontId="1" fillId="3" borderId="4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8" fillId="3" borderId="1" xfId="0" applyFont="1" applyFill="1" applyBorder="1" applyAlignment="1">
      <alignment horizontal="left" vertical="center" wrapText="1"/>
    </xf>
    <xf numFmtId="0" fontId="0" fillId="6" borderId="0" xfId="0" applyFill="1"/>
    <xf numFmtId="0" fontId="9" fillId="6" borderId="0" xfId="0" applyNumberFormat="1" applyFont="1" applyFill="1" applyAlignment="1"/>
    <xf numFmtId="0" fontId="9" fillId="0" borderId="0" xfId="0" applyNumberFormat="1" applyFont="1" applyAlignment="1"/>
    <xf numFmtId="0" fontId="0" fillId="0" borderId="0" xfId="0" applyAlignment="1"/>
    <xf numFmtId="3" fontId="10" fillId="6" borderId="0" xfId="0" applyNumberFormat="1" applyFont="1" applyFill="1" applyAlignment="1"/>
    <xf numFmtId="3" fontId="10" fillId="0" borderId="0" xfId="0" applyNumberFormat="1" applyFont="1" applyAlignment="1"/>
    <xf numFmtId="3" fontId="11" fillId="6" borderId="0" xfId="0" applyNumberFormat="1" applyFont="1" applyFill="1" applyAlignment="1">
      <alignment horizontal="center" wrapText="1"/>
    </xf>
    <xf numFmtId="3" fontId="11" fillId="0" borderId="0" xfId="0" applyNumberFormat="1" applyFont="1" applyAlignment="1">
      <alignment horizontal="center" wrapText="1"/>
    </xf>
    <xf numFmtId="0" fontId="0" fillId="0" borderId="0" xfId="0" applyAlignment="1">
      <alignment horizontal="right" wrapText="1"/>
    </xf>
    <xf numFmtId="3" fontId="12" fillId="6" borderId="0" xfId="0" applyNumberFormat="1" applyFont="1" applyFill="1" applyAlignment="1">
      <alignment wrapText="1"/>
    </xf>
    <xf numFmtId="3" fontId="12" fillId="0" borderId="0" xfId="0" applyNumberFormat="1" applyFont="1" applyAlignment="1">
      <alignment wrapText="1"/>
    </xf>
    <xf numFmtId="0" fontId="0" fillId="0" borderId="0" xfId="0"/>
    <xf numFmtId="0" fontId="6" fillId="6" borderId="1" xfId="0" applyFont="1" applyFill="1" applyBorder="1" applyAlignment="1">
      <alignment horizontal="center"/>
    </xf>
    <xf numFmtId="0" fontId="14" fillId="7" borderId="0" xfId="0" applyFont="1" applyFill="1" applyBorder="1"/>
    <xf numFmtId="0" fontId="15" fillId="7" borderId="0" xfId="0" applyFont="1" applyFill="1" applyBorder="1"/>
    <xf numFmtId="0" fontId="9" fillId="8" borderId="0" xfId="0" applyFont="1" applyFill="1" applyBorder="1"/>
    <xf numFmtId="0" fontId="14" fillId="8" borderId="0" xfId="0" applyFont="1" applyFill="1" applyBorder="1"/>
    <xf numFmtId="0" fontId="16" fillId="8" borderId="0" xfId="0" applyFont="1" applyFill="1" applyBorder="1" applyAlignment="1">
      <alignment horizontal="right" vertical="center"/>
    </xf>
    <xf numFmtId="0" fontId="18" fillId="8" borderId="0" xfId="3" applyFont="1" applyFill="1" applyBorder="1" applyAlignment="1" applyProtection="1"/>
    <xf numFmtId="3" fontId="0" fillId="0" borderId="1" xfId="0" applyNumberFormat="1" applyBorder="1" applyAlignment="1">
      <alignment horizontal="right" vertical="center" indent="5"/>
    </xf>
    <xf numFmtId="0" fontId="17" fillId="3" borderId="0" xfId="3" applyFill="1" applyAlignment="1" applyProtection="1"/>
    <xf numFmtId="0" fontId="19" fillId="3" borderId="0" xfId="0" applyFont="1" applyFill="1"/>
    <xf numFmtId="0" fontId="0" fillId="6" borderId="0" xfId="0" applyFill="1" applyBorder="1"/>
    <xf numFmtId="0" fontId="9" fillId="6" borderId="0" xfId="0" applyFont="1" applyFill="1" applyBorder="1"/>
    <xf numFmtId="0" fontId="21" fillId="6" borderId="0" xfId="0" applyFont="1" applyFill="1" applyBorder="1"/>
    <xf numFmtId="0" fontId="22" fillId="6" borderId="0" xfId="0" applyFont="1" applyFill="1" applyBorder="1"/>
    <xf numFmtId="0" fontId="22" fillId="6" borderId="0" xfId="0" applyFont="1" applyFill="1" applyBorder="1" applyAlignment="1">
      <alignment vertical="top" wrapText="1"/>
    </xf>
    <xf numFmtId="0" fontId="22" fillId="6" borderId="0" xfId="0" applyFont="1" applyFill="1" applyBorder="1" applyAlignment="1">
      <alignment vertical="center" wrapText="1"/>
    </xf>
    <xf numFmtId="0" fontId="2" fillId="3" borderId="11" xfId="0" applyFont="1" applyFill="1" applyBorder="1" applyAlignment="1">
      <alignment horizontal="left" vertical="center" wrapText="1"/>
    </xf>
    <xf numFmtId="0" fontId="1" fillId="3" borderId="11" xfId="0" applyFont="1" applyFill="1" applyBorder="1" applyAlignment="1">
      <alignment horizontal="left" vertical="center" wrapText="1"/>
    </xf>
    <xf numFmtId="0" fontId="1" fillId="3" borderId="11" xfId="0" applyFont="1" applyFill="1" applyBorder="1" applyAlignment="1">
      <alignment vertical="center" wrapText="1"/>
    </xf>
    <xf numFmtId="0" fontId="0" fillId="0" borderId="0" xfId="0"/>
    <xf numFmtId="0" fontId="2" fillId="3" borderId="11" xfId="0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left" vertical="center" wrapText="1"/>
    </xf>
    <xf numFmtId="0" fontId="0" fillId="0" borderId="0" xfId="0" applyNumberFormat="1"/>
    <xf numFmtId="49" fontId="0" fillId="0" borderId="0" xfId="0" applyNumberFormat="1"/>
    <xf numFmtId="3" fontId="0" fillId="0" borderId="0" xfId="0" applyNumberFormat="1"/>
    <xf numFmtId="0" fontId="0" fillId="0" borderId="0" xfId="0"/>
    <xf numFmtId="0" fontId="0" fillId="0" borderId="0" xfId="0"/>
    <xf numFmtId="3" fontId="0" fillId="0" borderId="0" xfId="0" applyNumberFormat="1"/>
    <xf numFmtId="3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49" fontId="0" fillId="0" borderId="0" xfId="0" applyNumberFormat="1"/>
    <xf numFmtId="0" fontId="0" fillId="0" borderId="0" xfId="0"/>
    <xf numFmtId="0" fontId="0" fillId="0" borderId="0" xfId="0" applyNumberFormat="1"/>
    <xf numFmtId="49" fontId="0" fillId="0" borderId="0" xfId="0" applyNumberFormat="1"/>
    <xf numFmtId="0" fontId="0" fillId="0" borderId="0" xfId="0"/>
    <xf numFmtId="0" fontId="0" fillId="0" borderId="0" xfId="0" applyNumberFormat="1"/>
    <xf numFmtId="49" fontId="0" fillId="0" borderId="0" xfId="0" applyNumberFormat="1"/>
    <xf numFmtId="0" fontId="7" fillId="2" borderId="8" xfId="0" applyFont="1" applyFill="1" applyBorder="1" applyAlignment="1">
      <alignment horizontal="left" vertical="center"/>
    </xf>
    <xf numFmtId="0" fontId="7" fillId="2" borderId="9" xfId="0" applyFont="1" applyFill="1" applyBorder="1" applyAlignment="1">
      <alignment horizontal="left" vertical="center"/>
    </xf>
    <xf numFmtId="0" fontId="7" fillId="2" borderId="10" xfId="0" applyFont="1" applyFill="1" applyBorder="1" applyAlignment="1">
      <alignment horizontal="left" vertical="center"/>
    </xf>
    <xf numFmtId="0" fontId="3" fillId="4" borderId="2" xfId="1">
      <alignment horizontal="left" vertical="center" wrapText="1"/>
    </xf>
    <xf numFmtId="0" fontId="17" fillId="0" borderId="0" xfId="3" applyAlignment="1" applyProtection="1"/>
    <xf numFmtId="0" fontId="7" fillId="2" borderId="3" xfId="0" applyFont="1" applyFill="1" applyBorder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0" fontId="7" fillId="2" borderId="5" xfId="0" applyFont="1" applyFill="1" applyBorder="1" applyAlignment="1">
      <alignment horizontal="left" vertical="center"/>
    </xf>
    <xf numFmtId="0" fontId="3" fillId="4" borderId="6" xfId="1" applyBorder="1">
      <alignment horizontal="left" vertical="center" wrapText="1"/>
    </xf>
    <xf numFmtId="0" fontId="3" fillId="4" borderId="4" xfId="1" applyBorder="1">
      <alignment horizontal="left" vertical="center" wrapText="1"/>
    </xf>
    <xf numFmtId="0" fontId="3" fillId="4" borderId="7" xfId="1" applyBorder="1">
      <alignment horizontal="left" vertical="center" wrapText="1"/>
    </xf>
    <xf numFmtId="0" fontId="7" fillId="2" borderId="11" xfId="0" applyFont="1" applyFill="1" applyBorder="1" applyAlignment="1">
      <alignment horizontal="left" vertical="center" wrapText="1"/>
    </xf>
    <xf numFmtId="0" fontId="7" fillId="2" borderId="12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/>
    </xf>
    <xf numFmtId="0" fontId="0" fillId="0" borderId="0" xfId="0" applyAlignment="1"/>
    <xf numFmtId="0" fontId="7" fillId="2" borderId="8" xfId="0" applyFont="1" applyFill="1" applyBorder="1" applyAlignment="1">
      <alignment horizontal="left" vertical="center" wrapText="1"/>
    </xf>
    <xf numFmtId="0" fontId="7" fillId="2" borderId="9" xfId="0" applyFont="1" applyFill="1" applyBorder="1" applyAlignment="1">
      <alignment horizontal="left" vertical="center" wrapText="1"/>
    </xf>
    <xf numFmtId="0" fontId="7" fillId="2" borderId="10" xfId="0" applyFont="1" applyFill="1" applyBorder="1" applyAlignment="1">
      <alignment horizontal="left" vertical="center" wrapText="1"/>
    </xf>
    <xf numFmtId="0" fontId="9" fillId="0" borderId="0" xfId="0" applyFont="1" applyAlignment="1">
      <alignment horizontal="left"/>
    </xf>
    <xf numFmtId="0" fontId="7" fillId="2" borderId="13" xfId="0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 applyProtection="1">
      <alignment horizontal="center" vertical="center"/>
      <protection locked="0"/>
    </xf>
  </cellXfs>
  <cellStyles count="5">
    <cellStyle name="F-TableDescription" xfId="1"/>
    <cellStyle name="F-Title" xfId="2"/>
    <cellStyle name="Link" xfId="3" builtinId="8"/>
    <cellStyle name="Link 2" xf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9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0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2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8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9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30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3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1381125</xdr:colOff>
      <xdr:row>0</xdr:row>
      <xdr:rowOff>85725</xdr:rowOff>
    </xdr:from>
    <xdr:to>
      <xdr:col>3</xdr:col>
      <xdr:colOff>3305175</xdr:colOff>
      <xdr:row>3</xdr:row>
      <xdr:rowOff>171450</xdr:rowOff>
    </xdr:to>
    <xdr:pic>
      <xdr:nvPicPr>
        <xdr:cNvPr id="2" name="Billede 1" descr="FT-logo.jp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85725"/>
          <a:ext cx="192405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Kontortema">
  <a:themeElements>
    <a:clrScheme name="FT farver">
      <a:dk1>
        <a:sysClr val="windowText" lastClr="000000"/>
      </a:dk1>
      <a:lt1>
        <a:sysClr val="window" lastClr="FFFFFF"/>
      </a:lt1>
      <a:dk2>
        <a:srgbClr val="5F1A15"/>
      </a:dk2>
      <a:lt2>
        <a:srgbClr val="F0E1CD"/>
      </a:lt2>
      <a:accent1>
        <a:srgbClr val="990000"/>
      </a:accent1>
      <a:accent2>
        <a:srgbClr val="FF9933"/>
      </a:accent2>
      <a:accent3>
        <a:srgbClr val="00505F"/>
      </a:accent3>
      <a:accent4>
        <a:srgbClr val="82A0AA"/>
      </a:accent4>
      <a:accent5>
        <a:srgbClr val="1E5F32"/>
      </a:accent5>
      <a:accent6>
        <a:srgbClr val="9BD2AA"/>
      </a:accent6>
      <a:hlink>
        <a:srgbClr val="990000"/>
      </a:hlink>
      <a:folHlink>
        <a:srgbClr val="FF9933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2.v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3.v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4.v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5.v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6.v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7.v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8.v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9.v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0.v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1.vml"/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E69"/>
  <sheetViews>
    <sheetView showGridLines="0" tabSelected="1" workbookViewId="0"/>
  </sheetViews>
  <sheetFormatPr defaultColWidth="0" defaultRowHeight="15" zeroHeight="1" x14ac:dyDescent="0.25"/>
  <cols>
    <col min="1" max="1" width="2.7109375" customWidth="1"/>
    <col min="2" max="2" width="9.140625" customWidth="1"/>
    <col min="3" max="3" width="9.140625" style="37" customWidth="1"/>
    <col min="4" max="4" width="94.5703125" bestFit="1" customWidth="1"/>
    <col min="5" max="5" width="3.85546875" customWidth="1"/>
    <col min="6" max="16384" width="9.140625" hidden="1"/>
  </cols>
  <sheetData>
    <row r="1" spans="2:4" x14ac:dyDescent="0.25">
      <c r="B1" s="39"/>
      <c r="C1" s="39"/>
      <c r="D1" s="39"/>
    </row>
    <row r="2" spans="2:4" x14ac:dyDescent="0.25">
      <c r="B2" s="39"/>
      <c r="C2" s="39"/>
      <c r="D2" s="39"/>
    </row>
    <row r="3" spans="2:4" x14ac:dyDescent="0.25">
      <c r="B3" s="39"/>
      <c r="C3" s="39"/>
      <c r="D3" s="39"/>
    </row>
    <row r="4" spans="2:4" x14ac:dyDescent="0.25">
      <c r="B4" s="39"/>
      <c r="C4" s="39"/>
      <c r="D4" s="39"/>
    </row>
    <row r="5" spans="2:4" x14ac:dyDescent="0.25">
      <c r="B5" s="39"/>
      <c r="C5" s="39"/>
      <c r="D5" s="39"/>
    </row>
    <row r="6" spans="2:4" ht="31.5" x14ac:dyDescent="0.5">
      <c r="B6" s="40" t="s">
        <v>1158</v>
      </c>
      <c r="C6" s="40"/>
      <c r="D6" s="39"/>
    </row>
    <row r="7" spans="2:4" ht="11.25" customHeight="1" x14ac:dyDescent="0.25">
      <c r="B7" s="39"/>
      <c r="C7" s="39"/>
      <c r="D7" s="39"/>
    </row>
    <row r="8" spans="2:4" ht="21" x14ac:dyDescent="0.35">
      <c r="B8" s="41" t="s">
        <v>1043</v>
      </c>
      <c r="C8" s="41"/>
      <c r="D8" s="42"/>
    </row>
    <row r="9" spans="2:4" x14ac:dyDescent="0.25">
      <c r="B9" s="43" t="s">
        <v>1044</v>
      </c>
      <c r="C9" s="46" t="s">
        <v>1049</v>
      </c>
      <c r="D9" s="47" t="s">
        <v>1057</v>
      </c>
    </row>
    <row r="10" spans="2:4" x14ac:dyDescent="0.25">
      <c r="B10" s="43" t="s">
        <v>1044</v>
      </c>
      <c r="C10" s="46" t="s">
        <v>1050</v>
      </c>
      <c r="D10" s="47" t="s">
        <v>1058</v>
      </c>
    </row>
    <row r="11" spans="2:4" x14ac:dyDescent="0.25">
      <c r="B11" s="43" t="s">
        <v>1044</v>
      </c>
      <c r="C11" s="46" t="s">
        <v>1051</v>
      </c>
      <c r="D11" s="47" t="s">
        <v>1059</v>
      </c>
    </row>
    <row r="12" spans="2:4" x14ac:dyDescent="0.25">
      <c r="B12" s="43" t="s">
        <v>1044</v>
      </c>
      <c r="C12" s="46" t="s">
        <v>1052</v>
      </c>
      <c r="D12" s="47" t="s">
        <v>1060</v>
      </c>
    </row>
    <row r="13" spans="2:4" x14ac:dyDescent="0.25">
      <c r="B13" s="43" t="s">
        <v>1044</v>
      </c>
      <c r="C13" s="46" t="s">
        <v>1053</v>
      </c>
      <c r="D13" s="47" t="s">
        <v>1061</v>
      </c>
    </row>
    <row r="14" spans="2:4" x14ac:dyDescent="0.25">
      <c r="B14" s="43" t="s">
        <v>1044</v>
      </c>
      <c r="C14" s="46" t="s">
        <v>1054</v>
      </c>
      <c r="D14" s="47" t="s">
        <v>1062</v>
      </c>
    </row>
    <row r="15" spans="2:4" x14ac:dyDescent="0.25">
      <c r="B15" s="43" t="s">
        <v>1044</v>
      </c>
      <c r="C15" s="46" t="s">
        <v>1055</v>
      </c>
      <c r="D15" s="47" t="s">
        <v>735</v>
      </c>
    </row>
    <row r="16" spans="2:4" x14ac:dyDescent="0.25">
      <c r="B16" s="43" t="s">
        <v>1044</v>
      </c>
      <c r="C16" s="46" t="s">
        <v>1056</v>
      </c>
      <c r="D16" s="47" t="s">
        <v>1064</v>
      </c>
    </row>
    <row r="17" spans="2:4" x14ac:dyDescent="0.25">
      <c r="B17" s="42"/>
      <c r="C17" s="42"/>
      <c r="D17" s="42"/>
    </row>
    <row r="18" spans="2:4" ht="21" x14ac:dyDescent="0.35">
      <c r="B18" s="41" t="s">
        <v>1045</v>
      </c>
      <c r="C18" s="41"/>
      <c r="D18" s="42"/>
    </row>
    <row r="19" spans="2:4" x14ac:dyDescent="0.25">
      <c r="B19" s="43" t="s">
        <v>1044</v>
      </c>
      <c r="C19" s="46" t="s">
        <v>1065</v>
      </c>
      <c r="D19" s="47" t="s">
        <v>1057</v>
      </c>
    </row>
    <row r="20" spans="2:4" x14ac:dyDescent="0.25">
      <c r="B20" s="43" t="s">
        <v>1044</v>
      </c>
      <c r="C20" s="46" t="s">
        <v>1066</v>
      </c>
      <c r="D20" s="47" t="s">
        <v>1058</v>
      </c>
    </row>
    <row r="21" spans="2:4" x14ac:dyDescent="0.25">
      <c r="B21" s="43" t="s">
        <v>1044</v>
      </c>
      <c r="C21" s="46" t="s">
        <v>1067</v>
      </c>
      <c r="D21" s="47" t="s">
        <v>1073</v>
      </c>
    </row>
    <row r="22" spans="2:4" x14ac:dyDescent="0.25">
      <c r="B22" s="43" t="s">
        <v>1044</v>
      </c>
      <c r="C22" s="46" t="s">
        <v>1068</v>
      </c>
      <c r="D22" s="47" t="s">
        <v>1060</v>
      </c>
    </row>
    <row r="23" spans="2:4" x14ac:dyDescent="0.25">
      <c r="B23" s="43" t="s">
        <v>1044</v>
      </c>
      <c r="C23" s="46" t="s">
        <v>1069</v>
      </c>
      <c r="D23" s="47" t="s">
        <v>1061</v>
      </c>
    </row>
    <row r="24" spans="2:4" x14ac:dyDescent="0.25">
      <c r="B24" s="43" t="s">
        <v>1044</v>
      </c>
      <c r="C24" s="46" t="s">
        <v>1070</v>
      </c>
      <c r="D24" s="47" t="s">
        <v>1074</v>
      </c>
    </row>
    <row r="25" spans="2:4" x14ac:dyDescent="0.25">
      <c r="B25" s="43" t="s">
        <v>1044</v>
      </c>
      <c r="C25" s="46" t="s">
        <v>1071</v>
      </c>
      <c r="D25" s="47" t="s">
        <v>735</v>
      </c>
    </row>
    <row r="26" spans="2:4" x14ac:dyDescent="0.25">
      <c r="B26" s="43" t="s">
        <v>1044</v>
      </c>
      <c r="C26" s="46" t="s">
        <v>1072</v>
      </c>
      <c r="D26" s="47" t="s">
        <v>1075</v>
      </c>
    </row>
    <row r="27" spans="2:4" x14ac:dyDescent="0.25">
      <c r="B27" s="42"/>
      <c r="C27" s="42"/>
      <c r="D27" s="42"/>
    </row>
    <row r="28" spans="2:4" ht="21" x14ac:dyDescent="0.35">
      <c r="B28" s="41" t="s">
        <v>1046</v>
      </c>
      <c r="C28" s="41"/>
      <c r="D28" s="42"/>
    </row>
    <row r="29" spans="2:4" x14ac:dyDescent="0.25">
      <c r="B29" s="43" t="s">
        <v>1044</v>
      </c>
      <c r="C29" s="46" t="s">
        <v>1076</v>
      </c>
      <c r="D29" s="47" t="s">
        <v>1057</v>
      </c>
    </row>
    <row r="30" spans="2:4" x14ac:dyDescent="0.25">
      <c r="B30" s="43" t="s">
        <v>1044</v>
      </c>
      <c r="C30" s="46" t="s">
        <v>1077</v>
      </c>
      <c r="D30" s="47" t="s">
        <v>1058</v>
      </c>
    </row>
    <row r="31" spans="2:4" x14ac:dyDescent="0.25">
      <c r="B31" s="43" t="s">
        <v>1044</v>
      </c>
      <c r="C31" s="46" t="s">
        <v>1078</v>
      </c>
      <c r="D31" s="47" t="s">
        <v>1063</v>
      </c>
    </row>
    <row r="32" spans="2:4" x14ac:dyDescent="0.25">
      <c r="B32" s="43" t="s">
        <v>1044</v>
      </c>
      <c r="C32" s="46" t="s">
        <v>1079</v>
      </c>
      <c r="D32" s="47" t="s">
        <v>1061</v>
      </c>
    </row>
    <row r="33" spans="2:4" x14ac:dyDescent="0.25">
      <c r="B33" s="43" t="s">
        <v>1044</v>
      </c>
      <c r="C33" s="46" t="s">
        <v>1080</v>
      </c>
      <c r="D33" s="47" t="s">
        <v>1082</v>
      </c>
    </row>
    <row r="34" spans="2:4" x14ac:dyDescent="0.25">
      <c r="B34" s="43" t="s">
        <v>1044</v>
      </c>
      <c r="C34" s="46" t="s">
        <v>1081</v>
      </c>
      <c r="D34" s="47" t="s">
        <v>1083</v>
      </c>
    </row>
    <row r="35" spans="2:4" x14ac:dyDescent="0.25">
      <c r="B35" s="42"/>
      <c r="C35" s="42"/>
      <c r="D35" s="42"/>
    </row>
    <row r="36" spans="2:4" ht="21" x14ac:dyDescent="0.35">
      <c r="B36" s="41" t="s">
        <v>1047</v>
      </c>
      <c r="C36" s="41"/>
      <c r="D36" s="42"/>
    </row>
    <row r="37" spans="2:4" x14ac:dyDescent="0.25">
      <c r="B37" s="43" t="s">
        <v>1044</v>
      </c>
      <c r="C37" s="46" t="s">
        <v>1084</v>
      </c>
      <c r="D37" s="47" t="s">
        <v>1057</v>
      </c>
    </row>
    <row r="38" spans="2:4" x14ac:dyDescent="0.25">
      <c r="B38" s="43" t="s">
        <v>1044</v>
      </c>
      <c r="C38" s="46" t="s">
        <v>1085</v>
      </c>
      <c r="D38" s="47" t="s">
        <v>1058</v>
      </c>
    </row>
    <row r="39" spans="2:4" x14ac:dyDescent="0.25">
      <c r="B39" s="43" t="s">
        <v>1044</v>
      </c>
      <c r="C39" s="46" t="s">
        <v>1086</v>
      </c>
      <c r="D39" s="47" t="s">
        <v>1087</v>
      </c>
    </row>
    <row r="40" spans="2:4" x14ac:dyDescent="0.25">
      <c r="B40" s="42"/>
      <c r="C40" s="42"/>
      <c r="D40" s="44"/>
    </row>
    <row r="41" spans="2:4" ht="21" x14ac:dyDescent="0.35">
      <c r="B41" s="41" t="s">
        <v>1048</v>
      </c>
      <c r="C41" s="41"/>
      <c r="D41" s="42"/>
    </row>
    <row r="42" spans="2:4" x14ac:dyDescent="0.25">
      <c r="B42" s="43" t="s">
        <v>1044</v>
      </c>
      <c r="C42" s="46" t="s">
        <v>1088</v>
      </c>
      <c r="D42" s="47" t="s">
        <v>1057</v>
      </c>
    </row>
    <row r="43" spans="2:4" x14ac:dyDescent="0.25">
      <c r="B43" s="43" t="s">
        <v>1044</v>
      </c>
      <c r="C43" s="46" t="s">
        <v>1089</v>
      </c>
      <c r="D43" s="47" t="s">
        <v>1058</v>
      </c>
    </row>
    <row r="44" spans="2:4" x14ac:dyDescent="0.25">
      <c r="B44" s="43" t="s">
        <v>1044</v>
      </c>
      <c r="C44" s="46" t="s">
        <v>1090</v>
      </c>
      <c r="D44" s="47" t="s">
        <v>1091</v>
      </c>
    </row>
    <row r="45" spans="2:4" x14ac:dyDescent="0.25">
      <c r="B45" s="42"/>
      <c r="C45" s="42"/>
      <c r="D45" s="42"/>
    </row>
    <row r="46" spans="2:4" ht="21" x14ac:dyDescent="0.35">
      <c r="B46" s="41" t="s">
        <v>1092</v>
      </c>
      <c r="C46" s="41"/>
      <c r="D46" s="42"/>
    </row>
    <row r="47" spans="2:4" x14ac:dyDescent="0.25">
      <c r="B47" s="43" t="s">
        <v>1044</v>
      </c>
      <c r="C47" s="46" t="s">
        <v>1095</v>
      </c>
      <c r="D47" s="47" t="s">
        <v>1093</v>
      </c>
    </row>
    <row r="48" spans="2:4" x14ac:dyDescent="0.25">
      <c r="B48" s="43" t="s">
        <v>1044</v>
      </c>
      <c r="C48" s="46" t="s">
        <v>1096</v>
      </c>
      <c r="D48" s="47" t="s">
        <v>1094</v>
      </c>
    </row>
    <row r="49" spans="2:4" x14ac:dyDescent="0.25">
      <c r="B49" s="42"/>
      <c r="C49" s="42"/>
      <c r="D49" s="42"/>
    </row>
    <row r="50" spans="2:4" ht="21" x14ac:dyDescent="0.35">
      <c r="B50" s="41" t="s">
        <v>1097</v>
      </c>
      <c r="C50" s="41"/>
      <c r="D50" s="42"/>
    </row>
    <row r="51" spans="2:4" x14ac:dyDescent="0.25">
      <c r="B51" s="43" t="s">
        <v>1044</v>
      </c>
      <c r="C51" s="46" t="s">
        <v>1098</v>
      </c>
      <c r="D51" s="47" t="s">
        <v>1099</v>
      </c>
    </row>
    <row r="52" spans="2:4" x14ac:dyDescent="0.25"/>
    <row r="53" spans="2:4" hidden="1" x14ac:dyDescent="0.25"/>
    <row r="54" spans="2:4" hidden="1" x14ac:dyDescent="0.25"/>
    <row r="55" spans="2:4" hidden="1" x14ac:dyDescent="0.25"/>
    <row r="56" spans="2:4" hidden="1" x14ac:dyDescent="0.25"/>
    <row r="57" spans="2:4" hidden="1" x14ac:dyDescent="0.25"/>
    <row r="58" spans="2:4" hidden="1" x14ac:dyDescent="0.25"/>
    <row r="59" spans="2:4" hidden="1" x14ac:dyDescent="0.25"/>
    <row r="60" spans="2:4" hidden="1" x14ac:dyDescent="0.25"/>
    <row r="61" spans="2:4" hidden="1" x14ac:dyDescent="0.25"/>
    <row r="62" spans="2:4" hidden="1" x14ac:dyDescent="0.25"/>
    <row r="63" spans="2:4" hidden="1" x14ac:dyDescent="0.25"/>
    <row r="64" spans="2:4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</sheetData>
  <sheetProtection algorithmName="SHA-512" hashValue="VYRIkly49x9CZfQ8Ft59n5qrv9Be6od2uHUDOrFJt8Pq2aBn2S62DKOpy1MZjA3fvF6EIUctP5JN4rsIr73mEA==" saltValue="Hyof2LQlBocWutigWQg46g==" spinCount="100000" sheet="1" objects="1" scenarios="1"/>
  <hyperlinks>
    <hyperlink ref="C9" location="'Tabel 1.1'!C1" display="Tabel 1.1"/>
    <hyperlink ref="C10" location="'Tabel 1.2'!C1" display="Tabel 1.2"/>
    <hyperlink ref="C11" location="'Tabel 1.3'!E1" display="Tabel 1.3"/>
    <hyperlink ref="C12" location="'Tabel 1.4'!C1" display="Tabel 1.4"/>
    <hyperlink ref="C13" location="'Tabel 1.5'!C1" display="Tabel 1.5"/>
    <hyperlink ref="C14" location="'Tabel 1.6'!C1" display="Tabel 1.6"/>
    <hyperlink ref="C15" location="'Tabel 1.7'!C1" display="Tabel 1.7"/>
    <hyperlink ref="C16" location="'Tabel 1.8'!B1" display="Tabel 1.8"/>
    <hyperlink ref="C19" location="'Tabel 2.1'!C1" display="Tabel 2.1"/>
    <hyperlink ref="C20" location="'Tabel 2.2'!C1" display="Tabel 2.2"/>
    <hyperlink ref="C21" location="'Tabel 2.3'!E1" display="Tabel 2.3"/>
    <hyperlink ref="C22" location="'Tabel 2.4'!C1" display="Tabel 2.4"/>
    <hyperlink ref="C23" location="'Tabel 2.5'!C1" display="Tabel 2.5"/>
    <hyperlink ref="C24" location="'Tabel 2.6'!C1" display="Tabel 2.6"/>
    <hyperlink ref="C25" location="'Tabel 2.7'!C1" display="Tabel 2.7"/>
    <hyperlink ref="C26" location="'Tabel 2.8'!B1" display="Tabel 2.8"/>
    <hyperlink ref="C29" location="'Tabel 3.1'!C1" display="Tabel 3.1"/>
    <hyperlink ref="C30" location="'Tabel 3.2'!C1" display="Tabel 3.2"/>
    <hyperlink ref="C31" location="'Tabel 3.3'!C1" display="Tabel 3.3"/>
    <hyperlink ref="C32" location="'Tabel 3.4'!B1" display="Tabel 3.4"/>
    <hyperlink ref="C33" location="'Tabel 3.5'!B1" display="Tabel 3.5"/>
    <hyperlink ref="C34" location="'Tabel 3.6'!A1" display="Tabel 3.6"/>
    <hyperlink ref="C37" location="'Tabel 4.1'!D3" display="Tabel 4.1"/>
    <hyperlink ref="C38" location="'Tabel 4.2'!D3" display="Tabel 4.2"/>
    <hyperlink ref="C39" location="'Tabel 4.3'!D3" display="Tabel 4.3"/>
    <hyperlink ref="C42" location="'Tabel 5.1'!D3" display="Tabel 5.1"/>
    <hyperlink ref="C43" location="'Tabel 5.2'!D3" display="Tabel 5.2"/>
    <hyperlink ref="C44" location="'Tabel 5.3'!D3" display="Tabel 5.3"/>
    <hyperlink ref="C47" location="'Tabel 6.1'!A1" display="Tabel 6.1"/>
    <hyperlink ref="C48" location="'Tabel 6.2'!A1" display="Tabel 6.2"/>
    <hyperlink ref="C51" location="'Bilag 7.1'!A1" display="Bilag 7.1"/>
  </hyperlinks>
  <pageMargins left="0.7" right="0.7" top="0.75" bottom="0.75" header="0.3" footer="0.3"/>
  <pageSetup paperSize="9" scale="82" fitToHeight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G64"/>
  <sheetViews>
    <sheetView showGridLines="0" topLeftCell="C1" zoomScaleNormal="100" workbookViewId="0">
      <selection activeCell="C1" sqref="C1:D1"/>
    </sheetView>
  </sheetViews>
  <sheetFormatPr defaultColWidth="0" defaultRowHeight="15" zeroHeight="1" x14ac:dyDescent="0.25"/>
  <cols>
    <col min="1" max="1" width="12.85546875" style="11" hidden="1" customWidth="1"/>
    <col min="2" max="2" width="20.28515625" style="11" hidden="1" customWidth="1"/>
    <col min="3" max="3" width="5" style="11" customWidth="1"/>
    <col min="4" max="4" width="87.28515625" style="11" customWidth="1"/>
    <col min="5" max="5" width="14.28515625" style="11" customWidth="1"/>
    <col min="6" max="6" width="6" style="11" customWidth="1"/>
    <col min="7" max="7" width="13.5703125" style="11" hidden="1" customWidth="1"/>
    <col min="8" max="16384" width="9.140625" style="11" hidden="1"/>
  </cols>
  <sheetData>
    <row r="1" spans="1:5" x14ac:dyDescent="0.25">
      <c r="C1" s="81" t="s">
        <v>604</v>
      </c>
      <c r="D1" s="81"/>
    </row>
    <row r="2" spans="1:5" x14ac:dyDescent="0.25"/>
    <row r="3" spans="1:5" x14ac:dyDescent="0.25"/>
    <row r="4" spans="1:5" ht="30" customHeight="1" x14ac:dyDescent="0.25">
      <c r="C4" s="77" t="s">
        <v>821</v>
      </c>
      <c r="D4" s="78"/>
      <c r="E4" s="79"/>
    </row>
    <row r="5" spans="1:5" ht="15" customHeight="1" x14ac:dyDescent="0.25">
      <c r="C5" s="80" t="s">
        <v>187</v>
      </c>
      <c r="D5" s="80"/>
      <c r="E5" s="80"/>
    </row>
    <row r="6" spans="1:5" ht="31.5" customHeight="1" x14ac:dyDescent="0.25">
      <c r="A6" s="7" t="s">
        <v>245</v>
      </c>
      <c r="B6" s="12" t="s">
        <v>244</v>
      </c>
      <c r="C6" s="1"/>
      <c r="D6" s="1"/>
      <c r="E6" s="2" t="s">
        <v>188</v>
      </c>
    </row>
    <row r="7" spans="1:5" x14ac:dyDescent="0.25">
      <c r="A7" s="8" t="s">
        <v>279</v>
      </c>
      <c r="B7" s="11" t="str">
        <f>"Res_"&amp;A7&amp;"_"&amp;$B$6</f>
        <v>Res_BM_BeY</v>
      </c>
      <c r="C7" s="1" t="s">
        <v>5</v>
      </c>
      <c r="D7" s="1" t="s">
        <v>0</v>
      </c>
      <c r="E7" s="13">
        <v>24690124</v>
      </c>
    </row>
    <row r="8" spans="1:5" x14ac:dyDescent="0.25">
      <c r="A8" s="8" t="s">
        <v>314</v>
      </c>
      <c r="B8" s="11" t="str">
        <f t="shared" ref="B8:B41" si="0">"Res_"&amp;A8&amp;"_"&amp;$B$6</f>
        <v>Res_AFp_BeY</v>
      </c>
      <c r="C8" s="1" t="s">
        <v>6</v>
      </c>
      <c r="D8" s="1" t="s">
        <v>86</v>
      </c>
      <c r="E8" s="13">
        <v>-120</v>
      </c>
    </row>
    <row r="9" spans="1:5" x14ac:dyDescent="0.25">
      <c r="A9" s="8" t="s">
        <v>246</v>
      </c>
      <c r="B9" s="11" t="str">
        <f t="shared" si="0"/>
        <v>Res_PMTot_BeY</v>
      </c>
      <c r="C9" s="4" t="s">
        <v>7</v>
      </c>
      <c r="D9" s="4" t="s">
        <v>1</v>
      </c>
      <c r="E9" s="13">
        <v>24690004</v>
      </c>
    </row>
    <row r="10" spans="1:5" x14ac:dyDescent="0.25">
      <c r="A10" s="8" t="s">
        <v>280</v>
      </c>
      <c r="B10" s="11" t="str">
        <f t="shared" si="0"/>
        <v>Res_IndT_BeY</v>
      </c>
      <c r="C10" s="1" t="s">
        <v>8</v>
      </c>
      <c r="D10" s="1" t="s">
        <v>2</v>
      </c>
      <c r="E10" s="13">
        <v>3116784</v>
      </c>
    </row>
    <row r="11" spans="1:5" x14ac:dyDescent="0.25">
      <c r="A11" s="8" t="s">
        <v>281</v>
      </c>
      <c r="B11" s="11" t="str">
        <f t="shared" si="0"/>
        <v>Res_IndA_BeY</v>
      </c>
      <c r="C11" s="1" t="s">
        <v>9</v>
      </c>
      <c r="D11" s="1" t="s">
        <v>3</v>
      </c>
      <c r="E11" s="13">
        <v>-2638563</v>
      </c>
    </row>
    <row r="12" spans="1:5" x14ac:dyDescent="0.25">
      <c r="A12" s="8" t="s">
        <v>282</v>
      </c>
      <c r="B12" s="11" t="str">
        <f t="shared" si="0"/>
        <v>Res_IndE_BeY</v>
      </c>
      <c r="C12" s="1" t="s">
        <v>10</v>
      </c>
      <c r="D12" s="1" t="s">
        <v>4</v>
      </c>
      <c r="E12" s="13">
        <v>581562</v>
      </c>
    </row>
    <row r="13" spans="1:5" x14ac:dyDescent="0.25">
      <c r="A13" s="8" t="s">
        <v>315</v>
      </c>
      <c r="B13" s="11" t="str">
        <f t="shared" si="0"/>
        <v>Res_RiU_BeY</v>
      </c>
      <c r="C13" s="1" t="s">
        <v>11</v>
      </c>
      <c r="D13" s="1" t="s">
        <v>46</v>
      </c>
      <c r="E13" s="13">
        <v>12519986</v>
      </c>
    </row>
    <row r="14" spans="1:5" x14ac:dyDescent="0.25">
      <c r="A14" s="8" t="s">
        <v>283</v>
      </c>
      <c r="B14" s="11" t="str">
        <f t="shared" si="0"/>
        <v>Res_Kurs_BeY</v>
      </c>
      <c r="C14" s="1" t="s">
        <v>12</v>
      </c>
      <c r="D14" s="1" t="s">
        <v>47</v>
      </c>
      <c r="E14" s="13">
        <v>-25358842</v>
      </c>
    </row>
    <row r="15" spans="1:5" x14ac:dyDescent="0.25">
      <c r="A15" s="8" t="s">
        <v>316</v>
      </c>
      <c r="B15" s="11" t="str">
        <f t="shared" si="0"/>
        <v>Res_Rug_BeY</v>
      </c>
      <c r="C15" s="1" t="s">
        <v>13</v>
      </c>
      <c r="D15" s="1" t="s">
        <v>48</v>
      </c>
      <c r="E15" s="13">
        <v>-2219452</v>
      </c>
    </row>
    <row r="16" spans="1:5" x14ac:dyDescent="0.25">
      <c r="A16" s="8" t="s">
        <v>284</v>
      </c>
      <c r="B16" s="11" t="str">
        <f t="shared" si="0"/>
        <v>Res_AdmV_BeY</v>
      </c>
      <c r="C16" s="1" t="s">
        <v>14</v>
      </c>
      <c r="D16" s="1" t="s">
        <v>49</v>
      </c>
      <c r="E16" s="13">
        <v>-728535</v>
      </c>
    </row>
    <row r="17" spans="1:5" ht="15.75" customHeight="1" x14ac:dyDescent="0.25">
      <c r="A17" s="8" t="s">
        <v>381</v>
      </c>
      <c r="B17" s="11" t="str">
        <f t="shared" si="0"/>
        <v>Res_iaTot_BeY</v>
      </c>
      <c r="C17" s="4" t="s">
        <v>15</v>
      </c>
      <c r="D17" s="4" t="s">
        <v>50</v>
      </c>
      <c r="E17" s="13">
        <v>-14727061</v>
      </c>
    </row>
    <row r="18" spans="1:5" x14ac:dyDescent="0.25">
      <c r="A18" s="8" t="s">
        <v>285</v>
      </c>
      <c r="B18" s="11" t="str">
        <f t="shared" si="0"/>
        <v>Res_Pas_BeY</v>
      </c>
      <c r="C18" s="1" t="s">
        <v>16</v>
      </c>
      <c r="D18" s="1" t="s">
        <v>51</v>
      </c>
      <c r="E18" s="13">
        <v>1892245</v>
      </c>
    </row>
    <row r="19" spans="1:5" x14ac:dyDescent="0.25">
      <c r="A19" s="8" t="s">
        <v>317</v>
      </c>
      <c r="B19" s="11" t="str">
        <f t="shared" si="0"/>
        <v>Res_UbY_BeY</v>
      </c>
      <c r="C19" s="1" t="s">
        <v>17</v>
      </c>
      <c r="D19" s="1" t="s">
        <v>52</v>
      </c>
      <c r="E19" s="13">
        <v>-19767381</v>
      </c>
    </row>
    <row r="20" spans="1:5" x14ac:dyDescent="0.25">
      <c r="A20" s="8" t="s">
        <v>318</v>
      </c>
      <c r="B20" s="11" t="str">
        <f t="shared" si="0"/>
        <v>Res_MGd_BeY</v>
      </c>
      <c r="C20" s="1" t="s">
        <v>18</v>
      </c>
      <c r="D20" s="1" t="s">
        <v>53</v>
      </c>
      <c r="E20" s="13">
        <v>510</v>
      </c>
    </row>
    <row r="21" spans="1:5" x14ac:dyDescent="0.25">
      <c r="A21" s="8" t="s">
        <v>286</v>
      </c>
      <c r="B21" s="11" t="str">
        <f t="shared" si="0"/>
        <v>Res_YTot_BeY</v>
      </c>
      <c r="C21" s="4" t="s">
        <v>19</v>
      </c>
      <c r="D21" s="4" t="s">
        <v>189</v>
      </c>
      <c r="E21" s="13">
        <v>-19766871</v>
      </c>
    </row>
    <row r="22" spans="1:5" x14ac:dyDescent="0.25">
      <c r="A22" s="8" t="s">
        <v>287</v>
      </c>
      <c r="B22" s="11" t="str">
        <f t="shared" si="0"/>
        <v>Res_LP_BeY</v>
      </c>
      <c r="C22" s="1" t="s">
        <v>20</v>
      </c>
      <c r="D22" s="1" t="s">
        <v>243</v>
      </c>
      <c r="E22" s="13">
        <v>-577784</v>
      </c>
    </row>
    <row r="23" spans="1:5" x14ac:dyDescent="0.25">
      <c r="A23" s="8" t="s">
        <v>288</v>
      </c>
      <c r="B23" s="11" t="str">
        <f t="shared" si="0"/>
        <v>Res_GLP_BeY</v>
      </c>
      <c r="C23" s="1" t="s">
        <v>21</v>
      </c>
      <c r="D23" s="1" t="s">
        <v>56</v>
      </c>
      <c r="E23" s="13">
        <v>-235</v>
      </c>
    </row>
    <row r="24" spans="1:5" x14ac:dyDescent="0.25">
      <c r="A24" s="8" t="s">
        <v>289</v>
      </c>
      <c r="B24" s="11" t="str">
        <f t="shared" si="0"/>
        <v>Res_LPTot_BeY</v>
      </c>
      <c r="C24" s="4" t="s">
        <v>22</v>
      </c>
      <c r="D24" s="4" t="s">
        <v>190</v>
      </c>
      <c r="E24" s="13">
        <v>-578019</v>
      </c>
    </row>
    <row r="25" spans="1:5" x14ac:dyDescent="0.25">
      <c r="A25" s="8" t="s">
        <v>290</v>
      </c>
      <c r="B25" s="11" t="str">
        <f t="shared" si="0"/>
        <v>Res_Fm_BeY</v>
      </c>
      <c r="C25" s="1" t="s">
        <v>23</v>
      </c>
      <c r="D25" s="1" t="s">
        <v>191</v>
      </c>
      <c r="E25" s="13">
        <v>-150978</v>
      </c>
    </row>
    <row r="26" spans="1:5" x14ac:dyDescent="0.25">
      <c r="A26" s="8" t="s">
        <v>382</v>
      </c>
      <c r="B26" s="11" t="str">
        <f t="shared" si="0"/>
        <v>Res_Okap_BeY</v>
      </c>
      <c r="C26" s="1" t="s">
        <v>24</v>
      </c>
      <c r="D26" s="1" t="s">
        <v>192</v>
      </c>
      <c r="E26" s="13">
        <v>548135</v>
      </c>
    </row>
    <row r="27" spans="1:5" x14ac:dyDescent="0.25">
      <c r="A27" s="8" t="s">
        <v>292</v>
      </c>
      <c r="B27" s="11" t="str">
        <f t="shared" si="0"/>
        <v>Res_Eom_BeY</v>
      </c>
      <c r="C27" s="1" t="s">
        <v>25</v>
      </c>
      <c r="D27" s="1" t="s">
        <v>57</v>
      </c>
      <c r="E27" s="13">
        <v>0</v>
      </c>
    </row>
    <row r="28" spans="1:5" x14ac:dyDescent="0.25">
      <c r="A28" s="8" t="s">
        <v>293</v>
      </c>
      <c r="B28" s="11" t="str">
        <f t="shared" si="0"/>
        <v>Res_Aom_BeY</v>
      </c>
      <c r="C28" s="1" t="s">
        <v>26</v>
      </c>
      <c r="D28" s="1" t="s">
        <v>92</v>
      </c>
      <c r="E28" s="13">
        <v>-373340</v>
      </c>
    </row>
    <row r="29" spans="1:5" x14ac:dyDescent="0.25">
      <c r="A29" s="8" t="s">
        <v>383</v>
      </c>
      <c r="B29" s="11" t="str">
        <f t="shared" si="0"/>
        <v>Res_RTv_BeY</v>
      </c>
      <c r="C29" s="1" t="s">
        <v>27</v>
      </c>
      <c r="D29" s="1" t="s">
        <v>58</v>
      </c>
      <c r="E29" s="13">
        <v>0</v>
      </c>
    </row>
    <row r="30" spans="1:5" x14ac:dyDescent="0.25">
      <c r="A30" s="8" t="s">
        <v>319</v>
      </c>
      <c r="B30" s="11" t="str">
        <f t="shared" si="0"/>
        <v>Res_PGG_BeY</v>
      </c>
      <c r="C30" s="1" t="s">
        <v>28</v>
      </c>
      <c r="D30" s="1" t="s">
        <v>93</v>
      </c>
      <c r="E30" s="13">
        <v>0</v>
      </c>
    </row>
    <row r="31" spans="1:5" x14ac:dyDescent="0.25">
      <c r="A31" s="8" t="s">
        <v>294</v>
      </c>
      <c r="B31" s="11" t="str">
        <f t="shared" si="0"/>
        <v>Res_DTot_BeY</v>
      </c>
      <c r="C31" s="4" t="s">
        <v>29</v>
      </c>
      <c r="D31" s="5" t="s">
        <v>201</v>
      </c>
      <c r="E31" s="13">
        <v>-373340</v>
      </c>
    </row>
    <row r="32" spans="1:5" x14ac:dyDescent="0.25">
      <c r="A32" s="8" t="s">
        <v>326</v>
      </c>
      <c r="B32" s="11" t="str">
        <f t="shared" si="0"/>
        <v>Res_Oia_BeY</v>
      </c>
      <c r="C32" s="1" t="s">
        <v>30</v>
      </c>
      <c r="D32" s="1" t="s">
        <v>59</v>
      </c>
      <c r="E32" s="13">
        <v>1479976</v>
      </c>
    </row>
    <row r="33" spans="1:5" x14ac:dyDescent="0.25">
      <c r="A33" s="8" t="s">
        <v>320</v>
      </c>
      <c r="B33" s="11" t="str">
        <f t="shared" si="0"/>
        <v>Res_FPTot_BeY</v>
      </c>
      <c r="C33" s="4" t="s">
        <v>31</v>
      </c>
      <c r="D33" s="4" t="s">
        <v>193</v>
      </c>
      <c r="E33" s="13">
        <v>-6985912</v>
      </c>
    </row>
    <row r="34" spans="1:5" x14ac:dyDescent="0.25">
      <c r="A34" s="8" t="s">
        <v>321</v>
      </c>
      <c r="B34" s="11" t="str">
        <f t="shared" si="0"/>
        <v>Res_RSU_BeY</v>
      </c>
      <c r="C34" s="1" t="s">
        <v>32</v>
      </c>
      <c r="D34" s="1" t="s">
        <v>60</v>
      </c>
      <c r="E34" s="13">
        <v>-120</v>
      </c>
    </row>
    <row r="35" spans="1:5" x14ac:dyDescent="0.25">
      <c r="A35" s="8" t="s">
        <v>384</v>
      </c>
      <c r="B35" s="11" t="str">
        <f t="shared" si="0"/>
        <v>Res_Ekia_BeY</v>
      </c>
      <c r="C35" s="1" t="s">
        <v>33</v>
      </c>
      <c r="D35" s="1" t="s">
        <v>61</v>
      </c>
      <c r="E35" s="13">
        <v>-2546496</v>
      </c>
    </row>
    <row r="36" spans="1:5" x14ac:dyDescent="0.25">
      <c r="A36" s="8" t="s">
        <v>385</v>
      </c>
      <c r="B36" s="11" t="str">
        <f t="shared" si="0"/>
        <v>Res_Xind_BeY</v>
      </c>
      <c r="C36" s="1" t="s">
        <v>34</v>
      </c>
      <c r="D36" s="1" t="s">
        <v>62</v>
      </c>
      <c r="E36" s="13">
        <v>0</v>
      </c>
    </row>
    <row r="37" spans="1:5" x14ac:dyDescent="0.25">
      <c r="A37" s="8" t="s">
        <v>386</v>
      </c>
      <c r="B37" s="11" t="str">
        <f t="shared" si="0"/>
        <v>Res_Xomk_BeY</v>
      </c>
      <c r="C37" s="1" t="s">
        <v>35</v>
      </c>
      <c r="D37" s="1" t="s">
        <v>194</v>
      </c>
      <c r="E37" s="13">
        <v>0</v>
      </c>
    </row>
    <row r="38" spans="1:5" x14ac:dyDescent="0.25">
      <c r="A38" s="8" t="s">
        <v>295</v>
      </c>
      <c r="B38" s="11" t="str">
        <f t="shared" si="0"/>
        <v>Res_ROA_BeY</v>
      </c>
      <c r="C38" s="1" t="s">
        <v>36</v>
      </c>
      <c r="D38" s="1" t="s">
        <v>63</v>
      </c>
      <c r="E38" s="13">
        <v>0</v>
      </c>
    </row>
    <row r="39" spans="1:5" x14ac:dyDescent="0.25">
      <c r="A39" s="8" t="s">
        <v>325</v>
      </c>
      <c r="B39" s="11" t="str">
        <f t="shared" si="0"/>
        <v>Res_RfSTot_BeY</v>
      </c>
      <c r="C39" s="4" t="s">
        <v>37</v>
      </c>
      <c r="D39" s="4" t="s">
        <v>403</v>
      </c>
      <c r="E39" s="13">
        <v>-9532528</v>
      </c>
    </row>
    <row r="40" spans="1:5" x14ac:dyDescent="0.25">
      <c r="A40" s="8" t="s">
        <v>296</v>
      </c>
      <c r="B40" s="11" t="str">
        <f t="shared" si="0"/>
        <v>Res_SEk_BeY</v>
      </c>
      <c r="C40" s="1" t="s">
        <v>38</v>
      </c>
      <c r="D40" s="1" t="s">
        <v>64</v>
      </c>
      <c r="E40" s="13">
        <v>1928674</v>
      </c>
    </row>
    <row r="41" spans="1:5" x14ac:dyDescent="0.25">
      <c r="A41" s="8" t="s">
        <v>269</v>
      </c>
      <c r="B41" s="11" t="str">
        <f t="shared" si="0"/>
        <v>Res_ResTot_BeY</v>
      </c>
      <c r="C41" s="4" t="s">
        <v>39</v>
      </c>
      <c r="D41" s="4" t="s">
        <v>195</v>
      </c>
      <c r="E41" s="13">
        <v>-7603854</v>
      </c>
    </row>
    <row r="42" spans="1:5" x14ac:dyDescent="0.25">
      <c r="A42" s="8"/>
      <c r="C42" s="4"/>
      <c r="D42" s="4"/>
      <c r="E42" s="4"/>
    </row>
    <row r="43" spans="1:5" x14ac:dyDescent="0.25">
      <c r="A43" s="8"/>
      <c r="C43" s="4"/>
      <c r="D43" s="4" t="s">
        <v>65</v>
      </c>
      <c r="E43" s="4"/>
    </row>
    <row r="44" spans="1:5" x14ac:dyDescent="0.25">
      <c r="A44" s="8" t="s">
        <v>297</v>
      </c>
      <c r="B44" s="11" t="str">
        <f t="shared" ref="B44:B63" si="1">"Res_"&amp;A44&amp;"_"&amp;$B$6</f>
        <v>Res_SB_BeY</v>
      </c>
      <c r="C44" s="1" t="s">
        <v>40</v>
      </c>
      <c r="D44" s="1" t="s">
        <v>85</v>
      </c>
      <c r="E44" s="13">
        <v>2020</v>
      </c>
    </row>
    <row r="45" spans="1:5" x14ac:dyDescent="0.25">
      <c r="A45" s="8" t="s">
        <v>322</v>
      </c>
      <c r="B45" s="11" t="str">
        <f t="shared" si="1"/>
        <v>Res_SAF_BeY</v>
      </c>
      <c r="C45" s="1" t="s">
        <v>41</v>
      </c>
      <c r="D45" s="1" t="s">
        <v>86</v>
      </c>
      <c r="E45" s="13">
        <v>0</v>
      </c>
    </row>
    <row r="46" spans="1:5" x14ac:dyDescent="0.25">
      <c r="A46" s="8" t="s">
        <v>323</v>
      </c>
      <c r="B46" s="11" t="str">
        <f t="shared" si="1"/>
        <v>Res_SPh_BeY</v>
      </c>
      <c r="C46" s="1" t="s">
        <v>42</v>
      </c>
      <c r="D46" s="1" t="s">
        <v>87</v>
      </c>
      <c r="E46" s="13">
        <v>0</v>
      </c>
    </row>
    <row r="47" spans="1:5" x14ac:dyDescent="0.25">
      <c r="A47" s="8" t="s">
        <v>313</v>
      </c>
      <c r="B47" s="11" t="str">
        <f t="shared" si="1"/>
        <v>Res_SFRm_BeY</v>
      </c>
      <c r="C47" s="1" t="s">
        <v>43</v>
      </c>
      <c r="D47" s="1" t="s">
        <v>196</v>
      </c>
      <c r="E47" s="13">
        <v>0</v>
      </c>
    </row>
    <row r="48" spans="1:5" x14ac:dyDescent="0.25">
      <c r="A48" s="8" t="s">
        <v>298</v>
      </c>
      <c r="B48" s="11" t="str">
        <f t="shared" si="1"/>
        <v>Res_SGP_BeY</v>
      </c>
      <c r="C48" s="1" t="s">
        <v>44</v>
      </c>
      <c r="D48" s="1" t="s">
        <v>88</v>
      </c>
      <c r="E48" s="13">
        <v>0</v>
      </c>
    </row>
    <row r="49" spans="1:5" x14ac:dyDescent="0.25">
      <c r="A49" s="8" t="s">
        <v>309</v>
      </c>
      <c r="B49" s="11" t="str">
        <f t="shared" si="1"/>
        <v>Res_SPTot_BeY</v>
      </c>
      <c r="C49" s="4" t="s">
        <v>45</v>
      </c>
      <c r="D49" s="4" t="s">
        <v>198</v>
      </c>
      <c r="E49" s="13">
        <v>2020</v>
      </c>
    </row>
    <row r="50" spans="1:5" x14ac:dyDescent="0.25">
      <c r="A50" s="8" t="s">
        <v>299</v>
      </c>
      <c r="B50" s="11" t="str">
        <f t="shared" si="1"/>
        <v>Res_SFR_BeY</v>
      </c>
      <c r="C50" s="1" t="s">
        <v>66</v>
      </c>
      <c r="D50" s="1" t="s">
        <v>89</v>
      </c>
      <c r="E50" s="13">
        <v>0</v>
      </c>
    </row>
    <row r="51" spans="1:5" x14ac:dyDescent="0.25">
      <c r="A51" s="8" t="s">
        <v>300</v>
      </c>
      <c r="B51" s="11" t="str">
        <f t="shared" si="1"/>
        <v>Res_SUE_BeY</v>
      </c>
      <c r="C51" s="1" t="s">
        <v>67</v>
      </c>
      <c r="D51" s="1" t="s">
        <v>90</v>
      </c>
      <c r="E51" s="13">
        <v>-2328</v>
      </c>
    </row>
    <row r="52" spans="1:5" x14ac:dyDescent="0.25">
      <c r="A52" s="8" t="s">
        <v>301</v>
      </c>
      <c r="B52" s="11" t="str">
        <f t="shared" si="1"/>
        <v>Res_SMG_BeY</v>
      </c>
      <c r="C52" s="1" t="s">
        <v>68</v>
      </c>
      <c r="D52" s="1" t="s">
        <v>53</v>
      </c>
      <c r="E52" s="13">
        <v>0</v>
      </c>
    </row>
    <row r="53" spans="1:5" x14ac:dyDescent="0.25">
      <c r="A53" s="8" t="s">
        <v>302</v>
      </c>
      <c r="B53" s="11" t="str">
        <f t="shared" si="1"/>
        <v>Res_SEh_BeY</v>
      </c>
      <c r="C53" s="1" t="s">
        <v>69</v>
      </c>
      <c r="D53" s="1" t="s">
        <v>54</v>
      </c>
      <c r="E53" s="13">
        <v>404</v>
      </c>
    </row>
    <row r="54" spans="1:5" x14ac:dyDescent="0.25">
      <c r="A54" s="8" t="s">
        <v>310</v>
      </c>
      <c r="B54" s="11" t="str">
        <f t="shared" si="1"/>
        <v>Res_SRm_BeY</v>
      </c>
      <c r="C54" s="1" t="s">
        <v>70</v>
      </c>
      <c r="D54" s="1" t="s">
        <v>197</v>
      </c>
      <c r="E54" s="13">
        <v>0</v>
      </c>
    </row>
    <row r="55" spans="1:5" x14ac:dyDescent="0.25">
      <c r="A55" s="8" t="s">
        <v>303</v>
      </c>
      <c r="B55" s="11" t="str">
        <f t="shared" si="1"/>
        <v>Res_SGEh_BeY</v>
      </c>
      <c r="C55" s="1" t="s">
        <v>71</v>
      </c>
      <c r="D55" s="1" t="s">
        <v>55</v>
      </c>
      <c r="E55" s="13">
        <v>0</v>
      </c>
    </row>
    <row r="56" spans="1:5" x14ac:dyDescent="0.25">
      <c r="A56" s="8" t="s">
        <v>311</v>
      </c>
      <c r="B56" s="11" t="str">
        <f t="shared" si="1"/>
        <v>Res_SETot_BeY</v>
      </c>
      <c r="C56" s="4" t="s">
        <v>72</v>
      </c>
      <c r="D56" s="5" t="s">
        <v>199</v>
      </c>
      <c r="E56" s="13">
        <v>-1924</v>
      </c>
    </row>
    <row r="57" spans="1:5" x14ac:dyDescent="0.25">
      <c r="A57" s="8" t="s">
        <v>304</v>
      </c>
      <c r="B57" s="11" t="str">
        <f t="shared" si="1"/>
        <v>Res_SBP_BeY</v>
      </c>
      <c r="C57" s="1" t="s">
        <v>73</v>
      </c>
      <c r="D57" s="1" t="s">
        <v>91</v>
      </c>
      <c r="E57" s="13">
        <v>0</v>
      </c>
    </row>
    <row r="58" spans="1:5" x14ac:dyDescent="0.25">
      <c r="A58" s="8" t="s">
        <v>305</v>
      </c>
      <c r="B58" s="11" t="str">
        <f t="shared" si="1"/>
        <v>Res_SEom_BeY</v>
      </c>
      <c r="C58" s="1" t="s">
        <v>74</v>
      </c>
      <c r="D58" s="1" t="s">
        <v>57</v>
      </c>
      <c r="E58" s="13">
        <v>0</v>
      </c>
    </row>
    <row r="59" spans="1:5" x14ac:dyDescent="0.25">
      <c r="A59" s="8" t="s">
        <v>306</v>
      </c>
      <c r="B59" s="11" t="str">
        <f t="shared" si="1"/>
        <v>Res_SAdm_BeY</v>
      </c>
      <c r="C59" s="1" t="s">
        <v>75</v>
      </c>
      <c r="D59" s="1" t="s">
        <v>92</v>
      </c>
      <c r="E59" s="13">
        <v>-120</v>
      </c>
    </row>
    <row r="60" spans="1:5" x14ac:dyDescent="0.25">
      <c r="A60" s="8" t="s">
        <v>324</v>
      </c>
      <c r="B60" s="11" t="str">
        <f t="shared" si="1"/>
        <v>Res_SPGG_BeY</v>
      </c>
      <c r="C60" s="1" t="s">
        <v>76</v>
      </c>
      <c r="D60" s="1" t="s">
        <v>93</v>
      </c>
      <c r="E60" s="13">
        <v>0</v>
      </c>
    </row>
    <row r="61" spans="1:5" x14ac:dyDescent="0.25">
      <c r="A61" s="8" t="s">
        <v>307</v>
      </c>
      <c r="B61" s="11" t="str">
        <f t="shared" si="1"/>
        <v>Res_SDTot_BeY</v>
      </c>
      <c r="C61" s="4" t="s">
        <v>77</v>
      </c>
      <c r="D61" s="4" t="s">
        <v>200</v>
      </c>
      <c r="E61" s="13">
        <v>-120</v>
      </c>
    </row>
    <row r="62" spans="1:5" x14ac:dyDescent="0.25">
      <c r="A62" s="8" t="s">
        <v>308</v>
      </c>
      <c r="B62" s="11" t="str">
        <f t="shared" si="1"/>
        <v>Res_SSU_BeY</v>
      </c>
      <c r="C62" s="1" t="s">
        <v>78</v>
      </c>
      <c r="D62" s="1" t="s">
        <v>94</v>
      </c>
      <c r="E62" s="13">
        <v>-96</v>
      </c>
    </row>
    <row r="63" spans="1:5" ht="26.25" customHeight="1" x14ac:dyDescent="0.25">
      <c r="A63" s="8" t="s">
        <v>312</v>
      </c>
      <c r="B63" s="11" t="str">
        <f t="shared" si="1"/>
        <v>Res_SRTot_BeY</v>
      </c>
      <c r="C63" s="4" t="s">
        <v>79</v>
      </c>
      <c r="D63" s="5" t="s">
        <v>202</v>
      </c>
      <c r="E63" s="13">
        <v>-120</v>
      </c>
    </row>
    <row r="64" spans="1:5" x14ac:dyDescent="0.25"/>
  </sheetData>
  <sheetProtection algorithmName="SHA-512" hashValue="USKFnkESIkhSZ2PPh1FLDau6mHSbsPoJutM6uDMGKdAyIBM3AsxMZTZoPWNXq+awd9t+cz/reZz47QtaVu9YEw==" saltValue="2IQYLUqNr21eavABUSYQ9A==" spinCount="100000" sheet="1" objects="1" scenarios="1"/>
  <mergeCells count="3">
    <mergeCell ref="C4:E4"/>
    <mergeCell ref="C5:E5"/>
    <mergeCell ref="C1:D1"/>
  </mergeCells>
  <hyperlinks>
    <hyperlink ref="C1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scale="79" orientation="portrait" r:id="rId1"/>
  <headerFooter>
    <oddHeader>&amp;C&amp;G</oddHeader>
  </headerFooter>
  <rowBreaks count="1" manualBreakCount="1">
    <brk id="31" max="16383" man="1"/>
  </rowBreaks>
  <ignoredErrors>
    <ignoredError sqref="C5" numberStoredAsText="1"/>
  </ignoredErrors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F108"/>
  <sheetViews>
    <sheetView showGridLines="0" topLeftCell="C1" zoomScaleNormal="100" workbookViewId="0">
      <selection activeCell="C1" sqref="C1:D1"/>
    </sheetView>
  </sheetViews>
  <sheetFormatPr defaultColWidth="0" defaultRowHeight="15" zeroHeight="1" x14ac:dyDescent="0.25"/>
  <cols>
    <col min="1" max="1" width="0" style="11" hidden="1" customWidth="1"/>
    <col min="2" max="2" width="16.140625" style="11" hidden="1" customWidth="1"/>
    <col min="3" max="3" width="5" style="11" customWidth="1"/>
    <col min="4" max="4" width="109.7109375" style="11" customWidth="1"/>
    <col min="5" max="5" width="14.28515625" style="11" customWidth="1"/>
    <col min="6" max="6" width="9.140625" style="11" customWidth="1"/>
    <col min="7" max="16384" width="9.140625" style="11" hidden="1"/>
  </cols>
  <sheetData>
    <row r="1" spans="1:5" x14ac:dyDescent="0.25">
      <c r="C1" s="81" t="s">
        <v>604</v>
      </c>
      <c r="D1" s="81"/>
    </row>
    <row r="2" spans="1:5" x14ac:dyDescent="0.25"/>
    <row r="3" spans="1:5" x14ac:dyDescent="0.25"/>
    <row r="4" spans="1:5" ht="30" customHeight="1" x14ac:dyDescent="0.25">
      <c r="C4" s="82" t="s">
        <v>822</v>
      </c>
      <c r="D4" s="83"/>
      <c r="E4" s="84"/>
    </row>
    <row r="5" spans="1:5" ht="15" customHeight="1" x14ac:dyDescent="0.25">
      <c r="C5" s="85" t="s">
        <v>187</v>
      </c>
      <c r="D5" s="86"/>
      <c r="E5" s="87"/>
    </row>
    <row r="6" spans="1:5" ht="22.5" customHeight="1" x14ac:dyDescent="0.25">
      <c r="C6" s="1"/>
      <c r="D6" s="1"/>
      <c r="E6" s="2" t="s">
        <v>398</v>
      </c>
    </row>
    <row r="7" spans="1:5" ht="15" customHeight="1" x14ac:dyDescent="0.25">
      <c r="B7" s="8" t="s">
        <v>278</v>
      </c>
      <c r="C7" s="1"/>
      <c r="D7" s="4" t="s">
        <v>95</v>
      </c>
      <c r="E7" s="2"/>
    </row>
    <row r="8" spans="1:5" x14ac:dyDescent="0.25">
      <c r="A8" s="3" t="s">
        <v>247</v>
      </c>
      <c r="B8" s="11" t="str">
        <f>"Bal_"&amp;$B$7&amp;"_"&amp;$A8</f>
        <v>Bal_AkPa_iak</v>
      </c>
      <c r="C8" s="1" t="s">
        <v>5</v>
      </c>
      <c r="D8" s="1" t="s">
        <v>96</v>
      </c>
      <c r="E8" s="13">
        <v>63547</v>
      </c>
    </row>
    <row r="9" spans="1:5" x14ac:dyDescent="0.25">
      <c r="A9" s="3" t="s">
        <v>248</v>
      </c>
      <c r="B9" s="11" t="str">
        <f t="shared" ref="B9:B52" si="0">"Bal_"&amp;$B$7&amp;"_"&amp;$A9</f>
        <v>Bal_AkPa_Dm</v>
      </c>
      <c r="C9" s="1" t="s">
        <v>6</v>
      </c>
      <c r="D9" s="1" t="s">
        <v>97</v>
      </c>
      <c r="E9" s="13">
        <v>7632</v>
      </c>
    </row>
    <row r="10" spans="1:5" x14ac:dyDescent="0.25">
      <c r="A10" s="3" t="s">
        <v>249</v>
      </c>
      <c r="B10" s="11" t="str">
        <f t="shared" si="0"/>
        <v>Bal_AkPa_Dejd</v>
      </c>
      <c r="C10" s="1" t="s">
        <v>7</v>
      </c>
      <c r="D10" s="1" t="s">
        <v>98</v>
      </c>
      <c r="E10" s="13">
        <v>66000</v>
      </c>
    </row>
    <row r="11" spans="1:5" x14ac:dyDescent="0.25">
      <c r="A11" s="3" t="s">
        <v>327</v>
      </c>
      <c r="B11" s="11" t="str">
        <f t="shared" si="0"/>
        <v>Bal_AkPa_MATot</v>
      </c>
      <c r="C11" s="4" t="s">
        <v>8</v>
      </c>
      <c r="D11" s="4" t="s">
        <v>99</v>
      </c>
      <c r="E11" s="13">
        <v>73632</v>
      </c>
    </row>
    <row r="12" spans="1:5" x14ac:dyDescent="0.25">
      <c r="A12" s="3" t="s">
        <v>375</v>
      </c>
      <c r="B12" s="11" t="str">
        <f t="shared" si="0"/>
        <v>Bal_AkPa_iEjd</v>
      </c>
      <c r="C12" s="1" t="s">
        <v>9</v>
      </c>
      <c r="D12" s="1" t="s">
        <v>100</v>
      </c>
      <c r="E12" s="13">
        <v>8066070</v>
      </c>
    </row>
    <row r="13" spans="1:5" x14ac:dyDescent="0.25">
      <c r="A13" s="3" t="s">
        <v>376</v>
      </c>
      <c r="B13" s="11" t="str">
        <f t="shared" si="0"/>
        <v>Bal_AkPa_KapTv</v>
      </c>
      <c r="C13" s="1" t="s">
        <v>10</v>
      </c>
      <c r="D13" s="1" t="s">
        <v>101</v>
      </c>
      <c r="E13" s="13">
        <v>182273139</v>
      </c>
    </row>
    <row r="14" spans="1:5" x14ac:dyDescent="0.25">
      <c r="A14" s="3" t="s">
        <v>377</v>
      </c>
      <c r="B14" s="11" t="str">
        <f t="shared" si="0"/>
        <v>Bal_AkPa_UTv</v>
      </c>
      <c r="C14" s="1" t="s">
        <v>11</v>
      </c>
      <c r="D14" s="1" t="s">
        <v>102</v>
      </c>
      <c r="E14" s="13">
        <v>759618</v>
      </c>
    </row>
    <row r="15" spans="1:5" x14ac:dyDescent="0.25">
      <c r="A15" s="3" t="s">
        <v>378</v>
      </c>
      <c r="B15" s="11" t="str">
        <f t="shared" si="0"/>
        <v>Bal_AkPa_KapAv</v>
      </c>
      <c r="C15" s="1" t="s">
        <v>12</v>
      </c>
      <c r="D15" s="1" t="s">
        <v>103</v>
      </c>
      <c r="E15" s="13">
        <v>119224764</v>
      </c>
    </row>
    <row r="16" spans="1:5" x14ac:dyDescent="0.25">
      <c r="A16" s="3" t="s">
        <v>379</v>
      </c>
      <c r="B16" s="11" t="str">
        <f t="shared" si="0"/>
        <v>Bal_AkPa_UAv</v>
      </c>
      <c r="C16" s="1" t="s">
        <v>13</v>
      </c>
      <c r="D16" s="1" t="s">
        <v>104</v>
      </c>
      <c r="E16" s="13">
        <v>7088369</v>
      </c>
    </row>
    <row r="17" spans="1:5" x14ac:dyDescent="0.25">
      <c r="A17" s="3" t="s">
        <v>251</v>
      </c>
      <c r="B17" s="11" t="str">
        <f t="shared" si="0"/>
        <v>Bal_AkPa_invTot</v>
      </c>
      <c r="C17" s="4" t="s">
        <v>14</v>
      </c>
      <c r="D17" s="4" t="s">
        <v>105</v>
      </c>
      <c r="E17" s="13">
        <v>309345890</v>
      </c>
    </row>
    <row r="18" spans="1:5" x14ac:dyDescent="0.25">
      <c r="A18" s="3" t="s">
        <v>252</v>
      </c>
      <c r="B18" s="11" t="str">
        <f t="shared" si="0"/>
        <v>Bal_AkPa_Kapa</v>
      </c>
      <c r="C18" s="1" t="s">
        <v>15</v>
      </c>
      <c r="D18" s="1" t="s">
        <v>106</v>
      </c>
      <c r="E18" s="13">
        <v>73860083</v>
      </c>
    </row>
    <row r="19" spans="1:5" x14ac:dyDescent="0.25">
      <c r="A19" s="3" t="s">
        <v>253</v>
      </c>
      <c r="B19" s="11" t="str">
        <f t="shared" si="0"/>
        <v>Bal_AkPa_invAn</v>
      </c>
      <c r="C19" s="1" t="s">
        <v>16</v>
      </c>
      <c r="D19" s="1" t="s">
        <v>107</v>
      </c>
      <c r="E19" s="13">
        <v>79912865</v>
      </c>
    </row>
    <row r="20" spans="1:5" x14ac:dyDescent="0.25">
      <c r="A20" s="3" t="s">
        <v>399</v>
      </c>
      <c r="B20" s="11" t="str">
        <f t="shared" si="0"/>
        <v>Bal_AkPa_ObL</v>
      </c>
      <c r="C20" s="1" t="s">
        <v>17</v>
      </c>
      <c r="D20" s="1" t="s">
        <v>108</v>
      </c>
      <c r="E20" s="13">
        <v>122719426</v>
      </c>
    </row>
    <row r="21" spans="1:5" x14ac:dyDescent="0.25">
      <c r="A21" s="3" t="s">
        <v>254</v>
      </c>
      <c r="B21" s="11" t="str">
        <f t="shared" si="0"/>
        <v>Bal_AkPa_AnKi</v>
      </c>
      <c r="C21" s="1" t="s">
        <v>18</v>
      </c>
      <c r="D21" s="1" t="s">
        <v>109</v>
      </c>
      <c r="E21" s="13">
        <v>0</v>
      </c>
    </row>
    <row r="22" spans="1:5" x14ac:dyDescent="0.25">
      <c r="A22" s="3" t="s">
        <v>255</v>
      </c>
      <c r="B22" s="11" t="str">
        <f t="shared" si="0"/>
        <v>Bal_AkPa_PUd</v>
      </c>
      <c r="C22" s="1" t="s">
        <v>19</v>
      </c>
      <c r="D22" s="1" t="s">
        <v>110</v>
      </c>
      <c r="E22" s="13">
        <v>133613</v>
      </c>
    </row>
    <row r="23" spans="1:5" x14ac:dyDescent="0.25">
      <c r="A23" s="3" t="s">
        <v>256</v>
      </c>
      <c r="B23" s="11" t="str">
        <f t="shared" si="0"/>
        <v>Bal_AkPa_Xud</v>
      </c>
      <c r="C23" s="1" t="s">
        <v>20</v>
      </c>
      <c r="D23" s="1" t="s">
        <v>111</v>
      </c>
      <c r="E23" s="13">
        <v>13164139</v>
      </c>
    </row>
    <row r="24" spans="1:5" x14ac:dyDescent="0.25">
      <c r="A24" s="3" t="s">
        <v>257</v>
      </c>
      <c r="B24" s="11" t="str">
        <f t="shared" si="0"/>
        <v>Bal_AkPa_iKre</v>
      </c>
      <c r="C24" s="1" t="s">
        <v>21</v>
      </c>
      <c r="D24" s="1" t="s">
        <v>112</v>
      </c>
      <c r="E24" s="13">
        <v>4902395</v>
      </c>
    </row>
    <row r="25" spans="1:5" x14ac:dyDescent="0.25">
      <c r="A25" s="3" t="s">
        <v>258</v>
      </c>
      <c r="B25" s="11" t="str">
        <f t="shared" si="0"/>
        <v>Bal_AkPa_Xinv</v>
      </c>
      <c r="C25" s="1" t="s">
        <v>22</v>
      </c>
      <c r="D25" s="1" t="s">
        <v>113</v>
      </c>
      <c r="E25" s="13">
        <v>20171317</v>
      </c>
    </row>
    <row r="26" spans="1:5" x14ac:dyDescent="0.25">
      <c r="A26" s="3" t="s">
        <v>387</v>
      </c>
      <c r="B26" s="11" t="str">
        <f t="shared" si="0"/>
        <v>Bal_AkPa_FinTot</v>
      </c>
      <c r="C26" s="4" t="s">
        <v>23</v>
      </c>
      <c r="D26" s="4" t="s">
        <v>203</v>
      </c>
      <c r="E26" s="13">
        <v>314863837</v>
      </c>
    </row>
    <row r="27" spans="1:5" x14ac:dyDescent="0.25">
      <c r="A27" s="3" t="s">
        <v>259</v>
      </c>
      <c r="B27" s="11" t="str">
        <f t="shared" si="0"/>
        <v>Bal_AkPa_Gfd</v>
      </c>
      <c r="C27" s="1" t="s">
        <v>24</v>
      </c>
      <c r="D27" s="1" t="s">
        <v>114</v>
      </c>
      <c r="E27" s="13">
        <v>0</v>
      </c>
    </row>
    <row r="28" spans="1:5" x14ac:dyDescent="0.25">
      <c r="A28" s="3" t="s">
        <v>250</v>
      </c>
      <c r="B28" s="11" t="str">
        <f t="shared" si="0"/>
        <v>Bal_AkPa_iakTot</v>
      </c>
      <c r="C28" s="4" t="s">
        <v>25</v>
      </c>
      <c r="D28" s="4" t="s">
        <v>115</v>
      </c>
      <c r="E28" s="13">
        <v>632275797</v>
      </c>
    </row>
    <row r="29" spans="1:5" x14ac:dyDescent="0.25">
      <c r="A29" s="3" t="s">
        <v>328</v>
      </c>
      <c r="B29" s="11" t="str">
        <f t="shared" si="0"/>
        <v>Bal_AkPa_iakTM</v>
      </c>
      <c r="C29" s="1" t="s">
        <v>26</v>
      </c>
      <c r="D29" s="1" t="s">
        <v>204</v>
      </c>
      <c r="E29" s="13">
        <v>76879082</v>
      </c>
    </row>
    <row r="30" spans="1:5" x14ac:dyDescent="0.25">
      <c r="A30" s="3" t="s">
        <v>329</v>
      </c>
      <c r="B30" s="11" t="str">
        <f t="shared" si="0"/>
        <v>Bal_AkPa_GfPh</v>
      </c>
      <c r="C30" s="1" t="s">
        <v>27</v>
      </c>
      <c r="D30" s="6" t="s">
        <v>221</v>
      </c>
      <c r="E30" s="13">
        <v>0</v>
      </c>
    </row>
    <row r="31" spans="1:5" x14ac:dyDescent="0.25">
      <c r="A31" s="3" t="s">
        <v>330</v>
      </c>
      <c r="B31" s="11" t="str">
        <f t="shared" si="0"/>
        <v>Bal_AkPa_GfLP</v>
      </c>
      <c r="C31" s="1" t="s">
        <v>28</v>
      </c>
      <c r="D31" s="1" t="s">
        <v>116</v>
      </c>
      <c r="E31" s="13">
        <v>2342</v>
      </c>
    </row>
    <row r="32" spans="1:5" x14ac:dyDescent="0.25">
      <c r="A32" s="3" t="s">
        <v>331</v>
      </c>
      <c r="B32" s="11" t="str">
        <f t="shared" si="0"/>
        <v>Bal_AkPa_GfEh</v>
      </c>
      <c r="C32" s="1" t="s">
        <v>29</v>
      </c>
      <c r="D32" s="1" t="s">
        <v>117</v>
      </c>
      <c r="E32" s="13">
        <v>0</v>
      </c>
    </row>
    <row r="33" spans="1:5" x14ac:dyDescent="0.25">
      <c r="A33" s="3" t="s">
        <v>332</v>
      </c>
      <c r="B33" s="11" t="str">
        <f t="shared" si="0"/>
        <v>Bal_AkPa_Gfx</v>
      </c>
      <c r="C33" s="1" t="s">
        <v>30</v>
      </c>
      <c r="D33" s="1" t="s">
        <v>205</v>
      </c>
      <c r="E33" s="13">
        <v>0</v>
      </c>
    </row>
    <row r="34" spans="1:5" x14ac:dyDescent="0.25">
      <c r="A34" s="3" t="s">
        <v>333</v>
      </c>
      <c r="B34" s="11" t="str">
        <f t="shared" si="0"/>
        <v>Bal_AkPa_GfTot</v>
      </c>
      <c r="C34" s="4" t="s">
        <v>31</v>
      </c>
      <c r="D34" s="4" t="s">
        <v>222</v>
      </c>
      <c r="E34" s="13">
        <v>2342</v>
      </c>
    </row>
    <row r="35" spans="1:5" x14ac:dyDescent="0.25">
      <c r="A35" s="3" t="s">
        <v>334</v>
      </c>
      <c r="B35" s="11" t="str">
        <f t="shared" si="0"/>
        <v>Bal_AkPa_TFtM</v>
      </c>
      <c r="C35" s="1" t="s">
        <v>32</v>
      </c>
      <c r="D35" s="1" t="s">
        <v>118</v>
      </c>
      <c r="E35" s="13">
        <v>488182</v>
      </c>
    </row>
    <row r="36" spans="1:5" x14ac:dyDescent="0.25">
      <c r="A36" s="3" t="s">
        <v>335</v>
      </c>
      <c r="B36" s="11" t="str">
        <f t="shared" si="0"/>
        <v>Bal_AkPa_TFm</v>
      </c>
      <c r="C36" s="1" t="s">
        <v>33</v>
      </c>
      <c r="D36" s="1" t="s">
        <v>119</v>
      </c>
      <c r="E36" s="13">
        <v>0</v>
      </c>
    </row>
    <row r="37" spans="1:5" x14ac:dyDescent="0.25">
      <c r="A37" s="3" t="s">
        <v>336</v>
      </c>
      <c r="B37" s="11" t="str">
        <f t="shared" si="0"/>
        <v>Bal_AkPa_TDFTot</v>
      </c>
      <c r="C37" s="4" t="s">
        <v>34</v>
      </c>
      <c r="D37" s="4" t="s">
        <v>223</v>
      </c>
      <c r="E37" s="13">
        <v>488182</v>
      </c>
    </row>
    <row r="38" spans="1:5" x14ac:dyDescent="0.25">
      <c r="A38" s="3" t="s">
        <v>337</v>
      </c>
      <c r="B38" s="11" t="str">
        <f t="shared" si="0"/>
        <v>Bal_AkPa_TFv</v>
      </c>
      <c r="C38" s="1" t="s">
        <v>35</v>
      </c>
      <c r="D38" s="1" t="s">
        <v>120</v>
      </c>
      <c r="E38" s="13">
        <v>0</v>
      </c>
    </row>
    <row r="39" spans="1:5" x14ac:dyDescent="0.25">
      <c r="A39" s="3" t="s">
        <v>338</v>
      </c>
      <c r="B39" s="11" t="str">
        <f t="shared" si="0"/>
        <v>Bal_AkPa_TTv</v>
      </c>
      <c r="C39" s="1" t="s">
        <v>36</v>
      </c>
      <c r="D39" s="1" t="s">
        <v>121</v>
      </c>
      <c r="E39" s="13">
        <v>3018363</v>
      </c>
    </row>
    <row r="40" spans="1:5" x14ac:dyDescent="0.25">
      <c r="A40" s="3" t="s">
        <v>339</v>
      </c>
      <c r="B40" s="11" t="str">
        <f t="shared" si="0"/>
        <v>Bal_AkPa_TAv</v>
      </c>
      <c r="C40" s="1" t="s">
        <v>37</v>
      </c>
      <c r="D40" s="1" t="s">
        <v>122</v>
      </c>
      <c r="E40" s="13">
        <v>195488</v>
      </c>
    </row>
    <row r="41" spans="1:5" x14ac:dyDescent="0.25">
      <c r="A41" s="3" t="s">
        <v>390</v>
      </c>
      <c r="B41" s="11" t="str">
        <f t="shared" si="0"/>
        <v>Bal_AkPa_XTh</v>
      </c>
      <c r="C41" s="1" t="s">
        <v>38</v>
      </c>
      <c r="D41" s="1" t="s">
        <v>123</v>
      </c>
      <c r="E41" s="13">
        <v>344734</v>
      </c>
    </row>
    <row r="42" spans="1:5" x14ac:dyDescent="0.25">
      <c r="A42" s="3" t="s">
        <v>340</v>
      </c>
      <c r="B42" s="11" t="str">
        <f t="shared" si="0"/>
        <v>Bal_AkPa_TTot</v>
      </c>
      <c r="C42" s="4" t="s">
        <v>39</v>
      </c>
      <c r="D42" s="4" t="s">
        <v>224</v>
      </c>
      <c r="E42" s="13">
        <v>4049109</v>
      </c>
    </row>
    <row r="43" spans="1:5" x14ac:dyDescent="0.25">
      <c r="A43" s="3" t="s">
        <v>341</v>
      </c>
      <c r="B43" s="11" t="str">
        <f t="shared" si="0"/>
        <v>Bal_AkPa_AkMB</v>
      </c>
      <c r="C43" s="1" t="s">
        <v>40</v>
      </c>
      <c r="D43" s="1" t="s">
        <v>228</v>
      </c>
      <c r="E43" s="13">
        <v>0</v>
      </c>
    </row>
    <row r="44" spans="1:5" x14ac:dyDescent="0.25">
      <c r="A44" s="3" t="s">
        <v>342</v>
      </c>
      <c r="B44" s="11" t="str">
        <f t="shared" si="0"/>
        <v>Bal_AkPa_ASa</v>
      </c>
      <c r="C44" s="1" t="s">
        <v>41</v>
      </c>
      <c r="D44" s="1" t="s">
        <v>124</v>
      </c>
      <c r="E44" s="13">
        <v>2562546</v>
      </c>
    </row>
    <row r="45" spans="1:5" x14ac:dyDescent="0.25">
      <c r="A45" s="3" t="s">
        <v>343</v>
      </c>
      <c r="B45" s="11" t="str">
        <f t="shared" si="0"/>
        <v>Bal_AkPa_USa</v>
      </c>
      <c r="C45" s="1" t="s">
        <v>42</v>
      </c>
      <c r="D45" s="1" t="s">
        <v>126</v>
      </c>
      <c r="E45" s="13">
        <v>5974018</v>
      </c>
    </row>
    <row r="46" spans="1:5" x14ac:dyDescent="0.25">
      <c r="A46" s="3" t="s">
        <v>344</v>
      </c>
      <c r="B46" s="11" t="str">
        <f t="shared" si="0"/>
        <v>Bal_AkPa_LBe</v>
      </c>
      <c r="C46" s="1" t="s">
        <v>43</v>
      </c>
      <c r="D46" s="1" t="s">
        <v>125</v>
      </c>
      <c r="E46" s="13">
        <v>1304077</v>
      </c>
    </row>
    <row r="47" spans="1:5" x14ac:dyDescent="0.25">
      <c r="A47" s="3" t="s">
        <v>388</v>
      </c>
      <c r="B47" s="11" t="str">
        <f t="shared" si="0"/>
        <v>Bal_AkPa_AkX</v>
      </c>
      <c r="C47" s="1" t="s">
        <v>44</v>
      </c>
      <c r="D47" s="1" t="s">
        <v>113</v>
      </c>
      <c r="E47" s="13">
        <v>277873</v>
      </c>
    </row>
    <row r="48" spans="1:5" x14ac:dyDescent="0.25">
      <c r="A48" s="3" t="s">
        <v>389</v>
      </c>
      <c r="B48" s="11" t="str">
        <f t="shared" si="0"/>
        <v>Bal_AkPa_AkXTot</v>
      </c>
      <c r="C48" s="4" t="s">
        <v>45</v>
      </c>
      <c r="D48" s="4" t="s">
        <v>225</v>
      </c>
      <c r="E48" s="13">
        <v>10118514</v>
      </c>
    </row>
    <row r="49" spans="1:5" x14ac:dyDescent="0.25">
      <c r="A49" s="3" t="s">
        <v>393</v>
      </c>
      <c r="B49" s="11" t="str">
        <f t="shared" si="0"/>
        <v>Bal_AkPa_TrL</v>
      </c>
      <c r="C49" s="1" t="s">
        <v>66</v>
      </c>
      <c r="D49" s="1" t="s">
        <v>127</v>
      </c>
      <c r="E49" s="13">
        <v>1390206</v>
      </c>
    </row>
    <row r="50" spans="1:5" x14ac:dyDescent="0.25">
      <c r="A50" s="3" t="s">
        <v>391</v>
      </c>
      <c r="B50" s="11" t="str">
        <f t="shared" si="0"/>
        <v>Bal_AkPa_XPap</v>
      </c>
      <c r="C50" s="1" t="s">
        <v>67</v>
      </c>
      <c r="D50" s="1" t="s">
        <v>128</v>
      </c>
      <c r="E50" s="13">
        <v>1273350</v>
      </c>
    </row>
    <row r="51" spans="1:5" x14ac:dyDescent="0.25">
      <c r="A51" s="3" t="s">
        <v>392</v>
      </c>
      <c r="B51" s="11" t="str">
        <f t="shared" si="0"/>
        <v>Bal_AkPa_PapTot</v>
      </c>
      <c r="C51" s="4" t="s">
        <v>68</v>
      </c>
      <c r="D51" s="4" t="s">
        <v>226</v>
      </c>
      <c r="E51" s="13">
        <v>2663556</v>
      </c>
    </row>
    <row r="52" spans="1:5" x14ac:dyDescent="0.25">
      <c r="A52" s="3" t="s">
        <v>260</v>
      </c>
      <c r="B52" s="11" t="str">
        <f t="shared" si="0"/>
        <v>Bal_AkPa_AktTot</v>
      </c>
      <c r="C52" s="4" t="s">
        <v>69</v>
      </c>
      <c r="D52" s="4" t="s">
        <v>227</v>
      </c>
      <c r="E52" s="13">
        <v>726123237</v>
      </c>
    </row>
    <row r="53" spans="1:5" x14ac:dyDescent="0.25">
      <c r="A53" s="2"/>
      <c r="C53" s="1"/>
      <c r="D53" s="1"/>
      <c r="E53" s="2"/>
    </row>
    <row r="54" spans="1:5" ht="15" customHeight="1" x14ac:dyDescent="0.25">
      <c r="A54" s="2"/>
      <c r="C54" s="1"/>
      <c r="D54" s="4" t="s">
        <v>129</v>
      </c>
      <c r="E54" s="2"/>
    </row>
    <row r="55" spans="1:5" x14ac:dyDescent="0.25">
      <c r="A55" s="3" t="s">
        <v>261</v>
      </c>
      <c r="B55" s="11" t="str">
        <f t="shared" ref="B55:B107" si="1">"Bal_"&amp;$B$7&amp;"_"&amp;$A55</f>
        <v>Bal_AkPa_AGk</v>
      </c>
      <c r="C55" s="1" t="s">
        <v>70</v>
      </c>
      <c r="D55" s="1" t="s">
        <v>160</v>
      </c>
      <c r="E55" s="13">
        <v>770000</v>
      </c>
    </row>
    <row r="56" spans="1:5" x14ac:dyDescent="0.25">
      <c r="A56" s="3" t="s">
        <v>262</v>
      </c>
      <c r="B56" s="11" t="str">
        <f t="shared" si="1"/>
        <v>Bal_AkPa_OEm</v>
      </c>
      <c r="C56" s="1" t="s">
        <v>71</v>
      </c>
      <c r="D56" s="1" t="s">
        <v>161</v>
      </c>
      <c r="E56" s="13">
        <v>0</v>
      </c>
    </row>
    <row r="57" spans="1:5" x14ac:dyDescent="0.25">
      <c r="A57" s="3" t="s">
        <v>400</v>
      </c>
      <c r="B57" s="11" t="str">
        <f t="shared" si="1"/>
        <v>Bal_AkPa_OhL</v>
      </c>
      <c r="C57" s="1" t="s">
        <v>72</v>
      </c>
      <c r="D57" s="1" t="s">
        <v>162</v>
      </c>
      <c r="E57" s="13">
        <v>0</v>
      </c>
    </row>
    <row r="58" spans="1:5" x14ac:dyDescent="0.25">
      <c r="A58" s="3" t="s">
        <v>263</v>
      </c>
      <c r="B58" s="11" t="str">
        <f t="shared" si="1"/>
        <v>Bal_AkPa_AVUE</v>
      </c>
      <c r="C58" s="1" t="s">
        <v>73</v>
      </c>
      <c r="D58" s="1" t="s">
        <v>163</v>
      </c>
      <c r="E58" s="13">
        <v>0</v>
      </c>
    </row>
    <row r="59" spans="1:5" x14ac:dyDescent="0.25">
      <c r="A59" s="3" t="s">
        <v>264</v>
      </c>
      <c r="B59" s="11" t="str">
        <f t="shared" si="1"/>
        <v>Bal_AkPa_AVSB</v>
      </c>
      <c r="C59" s="1" t="s">
        <v>74</v>
      </c>
      <c r="D59" s="1" t="s">
        <v>164</v>
      </c>
      <c r="E59" s="13">
        <v>0</v>
      </c>
    </row>
    <row r="60" spans="1:5" x14ac:dyDescent="0.25">
      <c r="A60" s="3" t="s">
        <v>345</v>
      </c>
      <c r="B60" s="11" t="str">
        <f t="shared" si="1"/>
        <v>Bal_AkPa_XVr</v>
      </c>
      <c r="C60" s="1" t="s">
        <v>75</v>
      </c>
      <c r="D60" s="1" t="s">
        <v>165</v>
      </c>
      <c r="E60" s="13">
        <v>0</v>
      </c>
    </row>
    <row r="61" spans="1:5" x14ac:dyDescent="0.25">
      <c r="A61" s="3" t="s">
        <v>265</v>
      </c>
      <c r="B61" s="11" t="str">
        <f t="shared" si="1"/>
        <v>Bal_AkPa_AVTot</v>
      </c>
      <c r="C61" s="4" t="s">
        <v>76</v>
      </c>
      <c r="D61" s="4" t="s">
        <v>236</v>
      </c>
      <c r="E61" s="13">
        <v>0</v>
      </c>
    </row>
    <row r="62" spans="1:5" x14ac:dyDescent="0.25">
      <c r="A62" s="3" t="s">
        <v>266</v>
      </c>
      <c r="B62" s="11" t="str">
        <f t="shared" si="1"/>
        <v>Bal_AkPa_Sif</v>
      </c>
      <c r="C62" s="1" t="s">
        <v>77</v>
      </c>
      <c r="D62" s="1" t="s">
        <v>166</v>
      </c>
      <c r="E62" s="13">
        <v>3056356</v>
      </c>
    </row>
    <row r="63" spans="1:5" x14ac:dyDescent="0.25">
      <c r="A63" s="3" t="s">
        <v>267</v>
      </c>
      <c r="B63" s="11" t="str">
        <f t="shared" si="1"/>
        <v>Bal_AkPa_VeH</v>
      </c>
      <c r="C63" s="1" t="s">
        <v>78</v>
      </c>
      <c r="D63" s="1" t="s">
        <v>167</v>
      </c>
      <c r="E63" s="13">
        <v>9317586</v>
      </c>
    </row>
    <row r="64" spans="1:5" x14ac:dyDescent="0.25">
      <c r="A64" s="3" t="s">
        <v>268</v>
      </c>
      <c r="B64" s="11" t="str">
        <f t="shared" si="1"/>
        <v>Bal_AkPa_XH</v>
      </c>
      <c r="C64" s="1" t="s">
        <v>79</v>
      </c>
      <c r="D64" s="1" t="s">
        <v>168</v>
      </c>
      <c r="E64" s="13">
        <v>103860</v>
      </c>
    </row>
    <row r="65" spans="1:5" x14ac:dyDescent="0.25">
      <c r="A65" s="3" t="s">
        <v>269</v>
      </c>
      <c r="B65" s="11" t="str">
        <f t="shared" si="1"/>
        <v>Bal_AkPa_ResTot</v>
      </c>
      <c r="C65" s="4" t="s">
        <v>80</v>
      </c>
      <c r="D65" s="4" t="s">
        <v>237</v>
      </c>
      <c r="E65" s="13">
        <v>12477802</v>
      </c>
    </row>
    <row r="66" spans="1:5" x14ac:dyDescent="0.25">
      <c r="A66" s="3" t="s">
        <v>270</v>
      </c>
      <c r="B66" s="11" t="str">
        <f t="shared" si="1"/>
        <v>Bal_AkPa_OvUn</v>
      </c>
      <c r="C66" s="1" t="s">
        <v>81</v>
      </c>
      <c r="D66" s="1" t="s">
        <v>169</v>
      </c>
      <c r="E66" s="13">
        <v>68887467</v>
      </c>
    </row>
    <row r="67" spans="1:5" x14ac:dyDescent="0.25">
      <c r="A67" s="3" t="s">
        <v>346</v>
      </c>
      <c r="B67" s="11" t="str">
        <f t="shared" si="1"/>
        <v>Bal_AkPa_FUb</v>
      </c>
      <c r="C67" s="1" t="s">
        <v>82</v>
      </c>
      <c r="D67" s="1" t="s">
        <v>230</v>
      </c>
      <c r="E67" s="13">
        <v>0</v>
      </c>
    </row>
    <row r="68" spans="1:5" x14ac:dyDescent="0.25">
      <c r="A68" s="3" t="s">
        <v>347</v>
      </c>
      <c r="B68" s="11" t="str">
        <f t="shared" si="1"/>
        <v>Bal_AkPa_Mi</v>
      </c>
      <c r="C68" s="1" t="s">
        <v>83</v>
      </c>
      <c r="D68" s="1" t="s">
        <v>229</v>
      </c>
      <c r="E68" s="13">
        <v>0</v>
      </c>
    </row>
    <row r="69" spans="1:5" x14ac:dyDescent="0.25">
      <c r="A69" s="3" t="s">
        <v>348</v>
      </c>
      <c r="B69" s="11" t="str">
        <f t="shared" si="1"/>
        <v>Bal_AkPa_EkTot</v>
      </c>
      <c r="C69" s="4" t="s">
        <v>84</v>
      </c>
      <c r="D69" s="4" t="s">
        <v>238</v>
      </c>
      <c r="E69" s="13">
        <v>82135269</v>
      </c>
    </row>
    <row r="70" spans="1:5" x14ac:dyDescent="0.25">
      <c r="A70" s="3" t="s">
        <v>291</v>
      </c>
      <c r="B70" s="11" t="str">
        <f t="shared" si="1"/>
        <v>Bal_AkPa_OKap</v>
      </c>
      <c r="C70" s="1" t="s">
        <v>130</v>
      </c>
      <c r="D70" s="1" t="s">
        <v>206</v>
      </c>
      <c r="E70" s="13">
        <v>16197255</v>
      </c>
    </row>
    <row r="71" spans="1:5" x14ac:dyDescent="0.25">
      <c r="A71" s="3" t="s">
        <v>349</v>
      </c>
      <c r="B71" s="11" t="str">
        <f t="shared" si="1"/>
        <v>Bal_AkPa_AnLk</v>
      </c>
      <c r="C71" s="1" t="s">
        <v>131</v>
      </c>
      <c r="D71" s="1" t="s">
        <v>207</v>
      </c>
      <c r="E71" s="13">
        <v>1098338</v>
      </c>
    </row>
    <row r="72" spans="1:5" x14ac:dyDescent="0.25">
      <c r="A72" s="3" t="s">
        <v>350</v>
      </c>
      <c r="B72" s="11" t="str">
        <f t="shared" si="1"/>
        <v>Bal_AkPa_ALTot</v>
      </c>
      <c r="C72" s="4" t="s">
        <v>132</v>
      </c>
      <c r="D72" s="4" t="s">
        <v>239</v>
      </c>
      <c r="E72" s="13">
        <v>17295593</v>
      </c>
    </row>
    <row r="73" spans="1:5" x14ac:dyDescent="0.25">
      <c r="A73" s="3" t="s">
        <v>351</v>
      </c>
      <c r="B73" s="11" t="str">
        <f t="shared" si="1"/>
        <v>Bal_AkPa_Phs</v>
      </c>
      <c r="C73" s="1" t="s">
        <v>133</v>
      </c>
      <c r="D73" s="1" t="s">
        <v>232</v>
      </c>
      <c r="E73" s="13">
        <v>0</v>
      </c>
    </row>
    <row r="74" spans="1:5" x14ac:dyDescent="0.25">
      <c r="A74" s="3" t="s">
        <v>352</v>
      </c>
      <c r="B74" s="11" t="str">
        <f t="shared" si="1"/>
        <v>Bal_AkPa_FmS</v>
      </c>
      <c r="C74" s="1" t="s">
        <v>134</v>
      </c>
      <c r="D74" s="1" t="s">
        <v>233</v>
      </c>
      <c r="E74" s="13">
        <v>0</v>
      </c>
    </row>
    <row r="75" spans="1:5" x14ac:dyDescent="0.25">
      <c r="A75" s="3" t="s">
        <v>353</v>
      </c>
      <c r="B75" s="11" t="str">
        <f t="shared" si="1"/>
        <v>Bal_AkPa_GY</v>
      </c>
      <c r="C75" s="1" t="s">
        <v>135</v>
      </c>
      <c r="D75" s="1" t="s">
        <v>170</v>
      </c>
      <c r="E75" s="13">
        <v>237051483</v>
      </c>
    </row>
    <row r="76" spans="1:5" x14ac:dyDescent="0.25">
      <c r="A76" s="3" t="s">
        <v>401</v>
      </c>
      <c r="B76" s="11" t="str">
        <f t="shared" si="1"/>
        <v>Bal_AkPa_inBp</v>
      </c>
      <c r="C76" s="1" t="s">
        <v>136</v>
      </c>
      <c r="D76" s="1" t="s">
        <v>208</v>
      </c>
      <c r="E76" s="13">
        <v>244456727</v>
      </c>
    </row>
    <row r="77" spans="1:5" x14ac:dyDescent="0.25">
      <c r="A77" s="3" t="s">
        <v>354</v>
      </c>
      <c r="B77" s="11" t="str">
        <f t="shared" si="1"/>
        <v>Bal_AkPa_KoBp</v>
      </c>
      <c r="C77" s="1" t="s">
        <v>137</v>
      </c>
      <c r="D77" s="1" t="s">
        <v>209</v>
      </c>
      <c r="E77" s="13">
        <v>22897065</v>
      </c>
    </row>
    <row r="78" spans="1:5" x14ac:dyDescent="0.25">
      <c r="A78" s="3" t="s">
        <v>355</v>
      </c>
      <c r="B78" s="11" t="str">
        <f t="shared" si="1"/>
        <v>Bal_AkPa_RmGp</v>
      </c>
      <c r="C78" s="1" t="s">
        <v>138</v>
      </c>
      <c r="D78" s="1" t="s">
        <v>210</v>
      </c>
      <c r="E78" s="13">
        <v>5330366</v>
      </c>
    </row>
    <row r="79" spans="1:5" x14ac:dyDescent="0.25">
      <c r="A79" s="3" t="s">
        <v>356</v>
      </c>
      <c r="B79" s="11" t="str">
        <f t="shared" si="1"/>
        <v>Bal_AkPa_HGTot</v>
      </c>
      <c r="C79" s="4" t="s">
        <v>139</v>
      </c>
      <c r="D79" s="4" t="s">
        <v>240</v>
      </c>
      <c r="E79" s="13">
        <v>509735642</v>
      </c>
    </row>
    <row r="80" spans="1:5" x14ac:dyDescent="0.25">
      <c r="A80" s="3" t="s">
        <v>357</v>
      </c>
      <c r="B80" s="11" t="str">
        <f t="shared" si="1"/>
        <v>Bal_AkPa_HMrp</v>
      </c>
      <c r="C80" s="1" t="s">
        <v>140</v>
      </c>
      <c r="D80" s="1" t="s">
        <v>211</v>
      </c>
      <c r="E80" s="13">
        <v>73738563</v>
      </c>
    </row>
    <row r="81" spans="1:5" x14ac:dyDescent="0.25">
      <c r="A81" s="3" t="s">
        <v>358</v>
      </c>
      <c r="B81" s="11" t="str">
        <f t="shared" si="1"/>
        <v>Bal_AkPa_RMrp</v>
      </c>
      <c r="C81" s="1" t="s">
        <v>141</v>
      </c>
      <c r="D81" s="1" t="s">
        <v>212</v>
      </c>
      <c r="E81" s="13">
        <v>0</v>
      </c>
    </row>
    <row r="82" spans="1:5" x14ac:dyDescent="0.25">
      <c r="A82" s="3" t="s">
        <v>359</v>
      </c>
      <c r="B82" s="11" t="str">
        <f t="shared" si="1"/>
        <v>Bal_AkPa_MrpTot</v>
      </c>
      <c r="C82" s="4" t="s">
        <v>142</v>
      </c>
      <c r="D82" s="4" t="s">
        <v>241</v>
      </c>
      <c r="E82" s="13">
        <v>73738563</v>
      </c>
    </row>
    <row r="83" spans="1:5" x14ac:dyDescent="0.25">
      <c r="A83" s="3" t="s">
        <v>289</v>
      </c>
      <c r="B83" s="11" t="str">
        <f t="shared" si="1"/>
        <v>Bal_AkPa_LPTot</v>
      </c>
      <c r="C83" s="4" t="s">
        <v>143</v>
      </c>
      <c r="D83" s="4" t="s">
        <v>242</v>
      </c>
      <c r="E83" s="13">
        <v>583474205</v>
      </c>
    </row>
    <row r="84" spans="1:5" x14ac:dyDescent="0.25">
      <c r="A84" s="3" t="s">
        <v>360</v>
      </c>
      <c r="B84" s="11" t="str">
        <f t="shared" si="1"/>
        <v>Bal_AkPa_FmLi</v>
      </c>
      <c r="C84" s="1" t="s">
        <v>144</v>
      </c>
      <c r="D84" s="1" t="s">
        <v>213</v>
      </c>
      <c r="E84" s="13">
        <v>462864</v>
      </c>
    </row>
    <row r="85" spans="1:5" x14ac:dyDescent="0.25">
      <c r="A85" s="3" t="s">
        <v>361</v>
      </c>
      <c r="B85" s="11" t="str">
        <f t="shared" si="1"/>
        <v>Bal_AkPa_EhS</v>
      </c>
      <c r="C85" s="1" t="s">
        <v>145</v>
      </c>
      <c r="D85" s="1" t="s">
        <v>214</v>
      </c>
      <c r="E85" s="13">
        <v>0</v>
      </c>
    </row>
    <row r="86" spans="1:5" x14ac:dyDescent="0.25">
      <c r="A86" s="3" t="s">
        <v>362</v>
      </c>
      <c r="B86" s="11" t="str">
        <f t="shared" si="1"/>
        <v>Bal_AkPa_RmS</v>
      </c>
      <c r="C86" s="1" t="s">
        <v>146</v>
      </c>
      <c r="D86" s="1" t="s">
        <v>215</v>
      </c>
      <c r="E86" s="13">
        <v>0</v>
      </c>
    </row>
    <row r="87" spans="1:5" x14ac:dyDescent="0.25">
      <c r="A87" s="3" t="s">
        <v>271</v>
      </c>
      <c r="B87" s="11" t="str">
        <f t="shared" si="1"/>
        <v>Bal_AkPa_HBP</v>
      </c>
      <c r="C87" s="1" t="s">
        <v>147</v>
      </c>
      <c r="D87" s="1" t="s">
        <v>171</v>
      </c>
      <c r="E87" s="13">
        <v>0</v>
      </c>
    </row>
    <row r="88" spans="1:5" x14ac:dyDescent="0.25">
      <c r="A88" s="3" t="s">
        <v>363</v>
      </c>
      <c r="B88" s="11" t="str">
        <f t="shared" si="1"/>
        <v>Bal_AkPa_HFiTot</v>
      </c>
      <c r="C88" s="4" t="s">
        <v>148</v>
      </c>
      <c r="D88" s="4" t="s">
        <v>397</v>
      </c>
      <c r="E88" s="13">
        <v>583937070</v>
      </c>
    </row>
    <row r="89" spans="1:5" x14ac:dyDescent="0.25">
      <c r="A89" s="3" t="s">
        <v>364</v>
      </c>
      <c r="B89" s="11" t="str">
        <f t="shared" si="1"/>
        <v>Bal_AkPa_PLF</v>
      </c>
      <c r="C89" s="1" t="s">
        <v>149</v>
      </c>
      <c r="D89" s="1" t="s">
        <v>172</v>
      </c>
      <c r="E89" s="13">
        <v>0</v>
      </c>
    </row>
    <row r="90" spans="1:5" x14ac:dyDescent="0.25">
      <c r="A90" s="3" t="s">
        <v>365</v>
      </c>
      <c r="B90" s="11" t="str">
        <f t="shared" si="1"/>
        <v>Bal_AkPa_USf</v>
      </c>
      <c r="C90" s="1" t="s">
        <v>150</v>
      </c>
      <c r="D90" s="1" t="s">
        <v>173</v>
      </c>
      <c r="E90" s="13">
        <v>23027</v>
      </c>
    </row>
    <row r="91" spans="1:5" x14ac:dyDescent="0.25">
      <c r="A91" s="3" t="s">
        <v>366</v>
      </c>
      <c r="B91" s="11" t="str">
        <f t="shared" si="1"/>
        <v>Bal_AkPa_XHen</v>
      </c>
      <c r="C91" s="1" t="s">
        <v>151</v>
      </c>
      <c r="D91" s="1" t="s">
        <v>174</v>
      </c>
      <c r="E91" s="13">
        <v>30593</v>
      </c>
    </row>
    <row r="92" spans="1:5" x14ac:dyDescent="0.25">
      <c r="A92" s="3" t="s">
        <v>367</v>
      </c>
      <c r="B92" s="11" t="str">
        <f t="shared" si="1"/>
        <v>Bal_AkPa_HFTot</v>
      </c>
      <c r="C92" s="4" t="s">
        <v>152</v>
      </c>
      <c r="D92" s="4" t="s">
        <v>394</v>
      </c>
      <c r="E92" s="13">
        <v>53620</v>
      </c>
    </row>
    <row r="93" spans="1:5" x14ac:dyDescent="0.25">
      <c r="A93" s="3" t="s">
        <v>380</v>
      </c>
      <c r="B93" s="11" t="str">
        <f t="shared" si="1"/>
        <v>Bal_AkPa_Gfdep</v>
      </c>
      <c r="C93" s="1" t="s">
        <v>153</v>
      </c>
      <c r="D93" s="1" t="s">
        <v>114</v>
      </c>
      <c r="E93" s="13">
        <v>0</v>
      </c>
    </row>
    <row r="94" spans="1:5" x14ac:dyDescent="0.25">
      <c r="A94" s="3" t="s">
        <v>272</v>
      </c>
      <c r="B94" s="11" t="str">
        <f t="shared" si="1"/>
        <v>Bal_AkPa_GDF</v>
      </c>
      <c r="C94" s="1" t="s">
        <v>154</v>
      </c>
      <c r="D94" s="1" t="s">
        <v>175</v>
      </c>
      <c r="E94" s="13">
        <v>1375</v>
      </c>
    </row>
    <row r="95" spans="1:5" x14ac:dyDescent="0.25">
      <c r="A95" s="3" t="s">
        <v>273</v>
      </c>
      <c r="B95" s="11" t="str">
        <f t="shared" si="1"/>
        <v>Bal_AkPa_GGf</v>
      </c>
      <c r="C95" s="1" t="s">
        <v>155</v>
      </c>
      <c r="D95" s="1" t="s">
        <v>176</v>
      </c>
      <c r="E95" s="13">
        <v>0</v>
      </c>
    </row>
    <row r="96" spans="1:5" x14ac:dyDescent="0.25">
      <c r="A96" s="3" t="s">
        <v>402</v>
      </c>
      <c r="B96" s="11" t="str">
        <f t="shared" si="1"/>
        <v>Bal_AkPa_OgL</v>
      </c>
      <c r="C96" s="1" t="s">
        <v>156</v>
      </c>
      <c r="D96" s="1" t="s">
        <v>177</v>
      </c>
      <c r="E96" s="13">
        <v>0</v>
      </c>
    </row>
    <row r="97" spans="1:5" x14ac:dyDescent="0.25">
      <c r="A97" s="3" t="s">
        <v>274</v>
      </c>
      <c r="B97" s="11" t="str">
        <f t="shared" si="1"/>
        <v>Bal_AkPa_KonG</v>
      </c>
      <c r="C97" s="1" t="s">
        <v>157</v>
      </c>
      <c r="D97" s="1" t="s">
        <v>178</v>
      </c>
      <c r="E97" s="13">
        <v>0</v>
      </c>
    </row>
    <row r="98" spans="1:5" x14ac:dyDescent="0.25">
      <c r="A98" s="3" t="s">
        <v>368</v>
      </c>
      <c r="B98" s="11" t="str">
        <f t="shared" si="1"/>
        <v>Bal_AkPa_UdG</v>
      </c>
      <c r="C98" s="1" t="s">
        <v>158</v>
      </c>
      <c r="D98" s="1" t="s">
        <v>186</v>
      </c>
      <c r="E98" s="13">
        <v>0</v>
      </c>
    </row>
    <row r="99" spans="1:5" x14ac:dyDescent="0.25">
      <c r="A99" s="3" t="s">
        <v>275</v>
      </c>
      <c r="B99" s="11" t="str">
        <f t="shared" si="1"/>
        <v>Bal_AkPa_GKre</v>
      </c>
      <c r="C99" s="1" t="s">
        <v>159</v>
      </c>
      <c r="D99" s="1" t="s">
        <v>179</v>
      </c>
      <c r="E99" s="13">
        <v>17324676</v>
      </c>
    </row>
    <row r="100" spans="1:5" x14ac:dyDescent="0.25">
      <c r="A100" s="3" t="s">
        <v>369</v>
      </c>
      <c r="B100" s="11" t="str">
        <f t="shared" si="1"/>
        <v>Bal_AkPa_GTv</v>
      </c>
      <c r="C100" s="1" t="s">
        <v>216</v>
      </c>
      <c r="D100" s="1" t="s">
        <v>180</v>
      </c>
      <c r="E100" s="13">
        <v>2686</v>
      </c>
    </row>
    <row r="101" spans="1:5" x14ac:dyDescent="0.25">
      <c r="A101" s="3" t="s">
        <v>370</v>
      </c>
      <c r="B101" s="11" t="str">
        <f t="shared" si="1"/>
        <v>Bal_AkPa_GAv</v>
      </c>
      <c r="C101" s="1" t="s">
        <v>217</v>
      </c>
      <c r="D101" s="1" t="s">
        <v>181</v>
      </c>
      <c r="E101" s="13">
        <v>0</v>
      </c>
    </row>
    <row r="102" spans="1:5" x14ac:dyDescent="0.25">
      <c r="A102" s="3" t="s">
        <v>371</v>
      </c>
      <c r="B102" s="11" t="str">
        <f t="shared" si="1"/>
        <v>Bal_AkPa_AkSf</v>
      </c>
      <c r="C102" s="1" t="s">
        <v>218</v>
      </c>
      <c r="D102" s="1" t="s">
        <v>182</v>
      </c>
      <c r="E102" s="13">
        <v>5543503</v>
      </c>
    </row>
    <row r="103" spans="1:5" x14ac:dyDescent="0.25">
      <c r="A103" s="3" t="s">
        <v>276</v>
      </c>
      <c r="B103" s="11" t="str">
        <f t="shared" si="1"/>
        <v>Bal_AkPa_MOF</v>
      </c>
      <c r="C103" s="1" t="s">
        <v>219</v>
      </c>
      <c r="D103" s="1" t="s">
        <v>183</v>
      </c>
      <c r="E103" s="13">
        <v>0</v>
      </c>
    </row>
    <row r="104" spans="1:5" x14ac:dyDescent="0.25">
      <c r="A104" s="3" t="s">
        <v>372</v>
      </c>
      <c r="B104" s="11" t="str">
        <f t="shared" si="1"/>
        <v>Bal_AkPa_XG</v>
      </c>
      <c r="C104" s="1" t="s">
        <v>220</v>
      </c>
      <c r="D104" s="1" t="s">
        <v>184</v>
      </c>
      <c r="E104" s="13">
        <v>19651526</v>
      </c>
    </row>
    <row r="105" spans="1:5" x14ac:dyDescent="0.25">
      <c r="A105" s="3" t="s">
        <v>277</v>
      </c>
      <c r="B105" s="11" t="str">
        <f t="shared" si="1"/>
        <v>Bal_AkPa_GTot</v>
      </c>
      <c r="C105" s="4" t="s">
        <v>231</v>
      </c>
      <c r="D105" s="4" t="s">
        <v>395</v>
      </c>
      <c r="E105" s="13">
        <v>42523767</v>
      </c>
    </row>
    <row r="106" spans="1:5" x14ac:dyDescent="0.25">
      <c r="A106" s="3" t="s">
        <v>373</v>
      </c>
      <c r="B106" s="11" t="str">
        <f t="shared" si="1"/>
        <v>Bal_AkPa_Pap</v>
      </c>
      <c r="C106" s="1" t="s">
        <v>234</v>
      </c>
      <c r="D106" s="1" t="s">
        <v>185</v>
      </c>
      <c r="E106" s="13">
        <v>177918</v>
      </c>
    </row>
    <row r="107" spans="1:5" x14ac:dyDescent="0.25">
      <c r="A107" s="3" t="s">
        <v>374</v>
      </c>
      <c r="B107" s="11" t="str">
        <f t="shared" si="1"/>
        <v>Bal_AkPa_PasTot</v>
      </c>
      <c r="C107" s="4" t="s">
        <v>235</v>
      </c>
      <c r="D107" s="4" t="s">
        <v>396</v>
      </c>
      <c r="E107" s="13">
        <v>726123237</v>
      </c>
    </row>
    <row r="108" spans="1:5" x14ac:dyDescent="0.25"/>
  </sheetData>
  <sheetProtection algorithmName="SHA-512" hashValue="MArDBnOqk+PtrZzR1WNvR7YiiBgYxOfioIcyyzeq5TQrotod4fFy4NDoQ6QO3hRkzRm2lw/1RnQgm62rnLNsKQ==" saltValue="RReoYuO9MclmiaFRf1lohg==" spinCount="100000" sheet="1" objects="1" scenarios="1"/>
  <mergeCells count="3">
    <mergeCell ref="C4:E4"/>
    <mergeCell ref="C5:E5"/>
    <mergeCell ref="C1:D1"/>
  </mergeCells>
  <hyperlinks>
    <hyperlink ref="C1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scale="68" fitToWidth="0" fitToHeight="0" orientation="portrait" r:id="rId1"/>
  <headerFooter>
    <oddHeader>&amp;C&amp;G</oddHeader>
  </headerFooter>
  <rowBreaks count="1" manualBreakCount="1">
    <brk id="52" max="16383" man="1"/>
  </rowBreaks>
  <ignoredErrors>
    <ignoredError sqref="C5" numberStoredAsText="1"/>
  </ignoredErrors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M23"/>
  <sheetViews>
    <sheetView showGridLines="0" topLeftCell="E1" zoomScaleNormal="100" workbookViewId="0">
      <selection activeCell="E1" sqref="E1:F1"/>
    </sheetView>
  </sheetViews>
  <sheetFormatPr defaultColWidth="0" defaultRowHeight="15" zeroHeight="1" x14ac:dyDescent="0.25"/>
  <cols>
    <col min="1" max="4" width="0" style="11" hidden="1" customWidth="1"/>
    <col min="5" max="5" width="5.140625" style="11" customWidth="1"/>
    <col min="6" max="6" width="45" style="17" customWidth="1"/>
    <col min="7" max="12" width="20.5703125" style="11" customWidth="1"/>
    <col min="13" max="13" width="9.140625" style="11" customWidth="1"/>
    <col min="14" max="16384" width="9.140625" style="11" hidden="1"/>
  </cols>
  <sheetData>
    <row r="1" spans="1:11" x14ac:dyDescent="0.25">
      <c r="E1" s="81" t="s">
        <v>604</v>
      </c>
      <c r="F1" s="81"/>
    </row>
    <row r="2" spans="1:11" x14ac:dyDescent="0.25"/>
    <row r="3" spans="1:11" x14ac:dyDescent="0.25"/>
    <row r="4" spans="1:11" ht="23.25" x14ac:dyDescent="0.25">
      <c r="E4" s="88" t="s">
        <v>828</v>
      </c>
      <c r="F4" s="89"/>
      <c r="G4" s="89"/>
      <c r="H4" s="89"/>
      <c r="I4" s="89"/>
    </row>
    <row r="5" spans="1:11" ht="15" customHeight="1" x14ac:dyDescent="0.25">
      <c r="E5" s="80" t="s">
        <v>187</v>
      </c>
      <c r="F5" s="80"/>
      <c r="G5" s="80"/>
      <c r="H5" s="80"/>
      <c r="I5" s="80"/>
    </row>
    <row r="6" spans="1:11" ht="66" customHeight="1" x14ac:dyDescent="0.25">
      <c r="E6" s="1"/>
      <c r="F6" s="5"/>
      <c r="G6" s="2" t="s">
        <v>608</v>
      </c>
      <c r="H6" s="2" t="s">
        <v>609</v>
      </c>
      <c r="I6" s="2" t="s">
        <v>610</v>
      </c>
      <c r="K6" s="14"/>
    </row>
    <row r="7" spans="1:11" ht="15" customHeight="1" x14ac:dyDescent="0.25">
      <c r="B7" s="16" t="s">
        <v>613</v>
      </c>
      <c r="C7" s="18" t="s">
        <v>614</v>
      </c>
      <c r="D7" s="16" t="s">
        <v>615</v>
      </c>
      <c r="E7" s="1"/>
      <c r="F7" s="5" t="s">
        <v>611</v>
      </c>
      <c r="G7" s="2"/>
      <c r="H7" s="2"/>
      <c r="I7" s="2"/>
    </row>
    <row r="8" spans="1:11" ht="15" customHeight="1" x14ac:dyDescent="0.25">
      <c r="A8" s="8" t="s">
        <v>642</v>
      </c>
      <c r="B8" s="11" t="str">
        <f>"LY_"&amp;$A8&amp;"_"&amp;B$7</f>
        <v>LY_SumD_LuA</v>
      </c>
      <c r="C8" s="11" t="str">
        <f t="shared" ref="C8:D17" si="0">"LY_"&amp;$A8&amp;"_"&amp;C$7</f>
        <v>LY_SumD_LiA</v>
      </c>
      <c r="D8" s="11" t="str">
        <f t="shared" si="0"/>
        <v>LY_SumD_GL</v>
      </c>
      <c r="E8" s="1" t="s">
        <v>5</v>
      </c>
      <c r="F8" s="15" t="s">
        <v>641</v>
      </c>
      <c r="G8" s="13">
        <v>-5235</v>
      </c>
      <c r="H8" s="13">
        <v>-86383</v>
      </c>
      <c r="I8" s="13">
        <v>-171891</v>
      </c>
    </row>
    <row r="9" spans="1:11" ht="15" customHeight="1" x14ac:dyDescent="0.25">
      <c r="A9" s="8" t="s">
        <v>644</v>
      </c>
      <c r="B9" s="11" t="str">
        <f t="shared" ref="B9:B17" si="1">"LY_"&amp;$A9&amp;"_"&amp;B$7</f>
        <v>LY_Sumi_LuA</v>
      </c>
      <c r="C9" s="11" t="str">
        <f t="shared" si="0"/>
        <v>LY_Sumi_LiA</v>
      </c>
      <c r="D9" s="11" t="str">
        <f t="shared" si="0"/>
        <v>LY_Sumi_GL</v>
      </c>
      <c r="E9" s="1" t="s">
        <v>6</v>
      </c>
      <c r="F9" s="15" t="s">
        <v>643</v>
      </c>
      <c r="G9" s="13">
        <v>0</v>
      </c>
      <c r="H9" s="13">
        <v>-242472</v>
      </c>
      <c r="I9" s="13">
        <v>-161964</v>
      </c>
    </row>
    <row r="10" spans="1:11" ht="15" customHeight="1" x14ac:dyDescent="0.25">
      <c r="A10" s="8" t="s">
        <v>646</v>
      </c>
      <c r="B10" s="11" t="str">
        <f t="shared" si="1"/>
        <v>LY_SumU_LuA</v>
      </c>
      <c r="C10" s="11" t="str">
        <f t="shared" si="0"/>
        <v>LY_SumU_LiA</v>
      </c>
      <c r="D10" s="11" t="str">
        <f t="shared" si="0"/>
        <v>LY_SumU_GL</v>
      </c>
      <c r="E10" s="1" t="s">
        <v>7</v>
      </c>
      <c r="F10" s="15" t="s">
        <v>645</v>
      </c>
      <c r="G10" s="13">
        <v>-7497</v>
      </c>
      <c r="H10" s="13">
        <v>-799311</v>
      </c>
      <c r="I10" s="13">
        <v>0</v>
      </c>
    </row>
    <row r="11" spans="1:11" ht="15" customHeight="1" x14ac:dyDescent="0.25">
      <c r="A11" s="8" t="s">
        <v>648</v>
      </c>
      <c r="B11" s="11" t="str">
        <f t="shared" si="1"/>
        <v>LY_PRy_LuA</v>
      </c>
      <c r="C11" s="11" t="str">
        <f t="shared" si="0"/>
        <v>LY_PRy_LiA</v>
      </c>
      <c r="D11" s="11" t="str">
        <f t="shared" si="0"/>
        <v>LY_PRy_GL</v>
      </c>
      <c r="E11" s="1" t="s">
        <v>8</v>
      </c>
      <c r="F11" s="15" t="s">
        <v>647</v>
      </c>
      <c r="G11" s="13">
        <v>-415468</v>
      </c>
      <c r="H11" s="13">
        <v>-15550514</v>
      </c>
      <c r="I11" s="13">
        <v>0</v>
      </c>
    </row>
    <row r="12" spans="1:11" ht="15" customHeight="1" x14ac:dyDescent="0.25">
      <c r="A12" s="8" t="s">
        <v>650</v>
      </c>
      <c r="B12" s="11" t="str">
        <f t="shared" si="1"/>
        <v>LY_TUg_LuA</v>
      </c>
      <c r="C12" s="11" t="str">
        <f t="shared" si="0"/>
        <v>LY_TUg_LiA</v>
      </c>
      <c r="D12" s="11" t="str">
        <f t="shared" si="0"/>
        <v>LY_TUg_GL</v>
      </c>
      <c r="E12" s="1" t="s">
        <v>9</v>
      </c>
      <c r="F12" s="15" t="s">
        <v>649</v>
      </c>
      <c r="G12" s="13">
        <v>-10023</v>
      </c>
      <c r="H12" s="13">
        <v>-1950309</v>
      </c>
      <c r="I12" s="13">
        <v>0</v>
      </c>
    </row>
    <row r="13" spans="1:11" ht="15" customHeight="1" x14ac:dyDescent="0.25">
      <c r="A13" s="8" t="s">
        <v>652</v>
      </c>
      <c r="B13" s="11" t="str">
        <f t="shared" si="1"/>
        <v>LY_KUB_LuA</v>
      </c>
      <c r="C13" s="11" t="str">
        <f t="shared" si="0"/>
        <v>LY_KUB_LiA</v>
      </c>
      <c r="D13" s="11" t="str">
        <f t="shared" si="0"/>
        <v>LY_KUB_GL</v>
      </c>
      <c r="E13" s="1" t="s">
        <v>10</v>
      </c>
      <c r="F13" s="15" t="s">
        <v>651</v>
      </c>
      <c r="G13" s="13">
        <v>-2823</v>
      </c>
      <c r="H13" s="13">
        <v>-317018</v>
      </c>
      <c r="I13" s="13">
        <v>0</v>
      </c>
    </row>
    <row r="14" spans="1:11" ht="15" customHeight="1" x14ac:dyDescent="0.25">
      <c r="A14" s="8" t="s">
        <v>654</v>
      </c>
      <c r="B14" s="11" t="str">
        <f t="shared" si="1"/>
        <v>LY_Fop_LuA</v>
      </c>
      <c r="C14" s="11" t="str">
        <f t="shared" si="0"/>
        <v>LY_Fop_LiA</v>
      </c>
      <c r="D14" s="11" t="str">
        <f t="shared" si="0"/>
        <v>LY_Fop_GL</v>
      </c>
      <c r="E14" s="1" t="s">
        <v>11</v>
      </c>
      <c r="F14" s="15" t="s">
        <v>653</v>
      </c>
      <c r="G14" s="13">
        <v>0</v>
      </c>
      <c r="H14" s="13">
        <v>-159753</v>
      </c>
      <c r="I14" s="13">
        <v>-67649</v>
      </c>
    </row>
    <row r="15" spans="1:11" ht="15" customHeight="1" x14ac:dyDescent="0.25">
      <c r="A15" s="8" t="s">
        <v>656</v>
      </c>
      <c r="B15" s="11" t="str">
        <f t="shared" si="1"/>
        <v>LY_URS_LuA</v>
      </c>
      <c r="C15" s="11" t="str">
        <f t="shared" si="0"/>
        <v>LY_URS_LiA</v>
      </c>
      <c r="D15" s="11" t="str">
        <f t="shared" si="0"/>
        <v>LY_URS_GL</v>
      </c>
      <c r="E15" s="1" t="s">
        <v>12</v>
      </c>
      <c r="F15" s="15" t="s">
        <v>655</v>
      </c>
      <c r="G15" s="13">
        <v>-183</v>
      </c>
      <c r="H15" s="13">
        <v>-8033</v>
      </c>
      <c r="I15" s="13">
        <v>0</v>
      </c>
    </row>
    <row r="16" spans="1:11" ht="15" customHeight="1" x14ac:dyDescent="0.25">
      <c r="A16" s="8" t="s">
        <v>658</v>
      </c>
      <c r="B16" s="11" t="str">
        <f t="shared" si="1"/>
        <v>LY_SumK_LuA</v>
      </c>
      <c r="C16" s="11" t="str">
        <f t="shared" si="0"/>
        <v>LY_SumK_LiA</v>
      </c>
      <c r="D16" s="11" t="str">
        <f t="shared" si="0"/>
        <v>LY_SumK_GL</v>
      </c>
      <c r="E16" s="1" t="s">
        <v>13</v>
      </c>
      <c r="F16" s="15" t="s">
        <v>657</v>
      </c>
      <c r="G16" s="13">
        <v>-2470</v>
      </c>
      <c r="H16" s="13">
        <v>-11585</v>
      </c>
      <c r="I16" s="13">
        <v>-189741</v>
      </c>
    </row>
    <row r="17" spans="1:12" ht="15" customHeight="1" x14ac:dyDescent="0.25">
      <c r="A17" s="8" t="s">
        <v>620</v>
      </c>
      <c r="B17" s="11" t="str">
        <f t="shared" si="1"/>
        <v>LY_DFtot_LuA</v>
      </c>
      <c r="C17" s="11" t="str">
        <f t="shared" si="0"/>
        <v>LY_DFtot_LiA</v>
      </c>
      <c r="D17" s="11" t="str">
        <f t="shared" si="0"/>
        <v>LY_DFtot_GL</v>
      </c>
      <c r="E17" s="4" t="s">
        <v>14</v>
      </c>
      <c r="F17" s="5" t="s">
        <v>659</v>
      </c>
      <c r="G17" s="13">
        <v>-443699</v>
      </c>
      <c r="H17" s="13">
        <v>-19125378</v>
      </c>
      <c r="I17" s="13">
        <v>-591245</v>
      </c>
    </row>
    <row r="18" spans="1:12" x14ac:dyDescent="0.25"/>
    <row r="19" spans="1:12" x14ac:dyDescent="0.25">
      <c r="G19" s="17"/>
    </row>
    <row r="20" spans="1:12" ht="38.25" x14ac:dyDescent="0.25">
      <c r="E20" s="5"/>
      <c r="F20" s="2" t="s">
        <v>809</v>
      </c>
      <c r="G20" s="2" t="s">
        <v>660</v>
      </c>
      <c r="H20" s="2" t="s">
        <v>661</v>
      </c>
      <c r="I20" s="2" t="s">
        <v>662</v>
      </c>
      <c r="J20" s="2" t="s">
        <v>663</v>
      </c>
      <c r="K20" s="2" t="s">
        <v>635</v>
      </c>
      <c r="L20" s="2" t="s">
        <v>810</v>
      </c>
    </row>
    <row r="21" spans="1:12" x14ac:dyDescent="0.25">
      <c r="A21" s="8" t="s">
        <v>640</v>
      </c>
      <c r="E21" s="15" t="s">
        <v>664</v>
      </c>
      <c r="F21" s="13">
        <v>-20162562</v>
      </c>
      <c r="G21" s="13">
        <v>-17824430</v>
      </c>
      <c r="H21" s="13">
        <v>-2288164</v>
      </c>
      <c r="I21" s="13">
        <v>0</v>
      </c>
      <c r="J21" s="13">
        <v>-49968</v>
      </c>
      <c r="K21" s="13">
        <v>0</v>
      </c>
      <c r="L21" s="13">
        <v>-20162561</v>
      </c>
    </row>
    <row r="22" spans="1:12" x14ac:dyDescent="0.25"/>
    <row r="23" spans="1:12" hidden="1" x14ac:dyDescent="0.25">
      <c r="F23" s="18" t="s">
        <v>665</v>
      </c>
      <c r="G23" s="18" t="s">
        <v>666</v>
      </c>
      <c r="H23" s="16" t="s">
        <v>667</v>
      </c>
      <c r="I23" s="16" t="s">
        <v>668</v>
      </c>
      <c r="J23" s="16" t="s">
        <v>669</v>
      </c>
      <c r="K23" s="16" t="s">
        <v>639</v>
      </c>
      <c r="L23" s="18" t="s">
        <v>670</v>
      </c>
    </row>
  </sheetData>
  <sheetProtection algorithmName="SHA-512" hashValue="NGltaQYdDzPQKg95gQAXm2lfEvi5qPQ20PvFMGSiXmKlpGjimjyt+O2rkFhTkh8oF33heXawyKEpCfw2Rnq0vQ==" saltValue="YptpXY+ekLoUK0NTlIr58g==" spinCount="100000" sheet="1" objects="1" scenarios="1"/>
  <mergeCells count="3">
    <mergeCell ref="E4:I4"/>
    <mergeCell ref="E5:I5"/>
    <mergeCell ref="E1:F1"/>
  </mergeCells>
  <hyperlinks>
    <hyperlink ref="E1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scale="75" orientation="landscape" r:id="rId1"/>
  <headerFooter>
    <oddHeader>&amp;C&amp;G</oddHeader>
  </headerFooter>
  <ignoredErrors>
    <ignoredError sqref="E5" numberStoredAsText="1"/>
  </ignoredErrors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F38"/>
  <sheetViews>
    <sheetView showGridLines="0" topLeftCell="C1" zoomScaleNormal="100" workbookViewId="0">
      <selection activeCell="C1" sqref="C1:D1"/>
    </sheetView>
  </sheetViews>
  <sheetFormatPr defaultColWidth="0" defaultRowHeight="15" zeroHeight="1" x14ac:dyDescent="0.25"/>
  <cols>
    <col min="1" max="2" width="0" style="11" hidden="1" customWidth="1"/>
    <col min="3" max="3" width="5" style="11" customWidth="1"/>
    <col min="4" max="4" width="71.140625" style="17" customWidth="1"/>
    <col min="5" max="5" width="12.140625" style="11" customWidth="1"/>
    <col min="6" max="6" width="9.140625" style="11" customWidth="1"/>
    <col min="7" max="16384" width="9.140625" style="11" hidden="1"/>
  </cols>
  <sheetData>
    <row r="1" spans="1:5" x14ac:dyDescent="0.25">
      <c r="C1" s="81" t="s">
        <v>604</v>
      </c>
      <c r="D1" s="81"/>
    </row>
    <row r="2" spans="1:5" x14ac:dyDescent="0.25"/>
    <row r="3" spans="1:5" x14ac:dyDescent="0.25"/>
    <row r="4" spans="1:5" ht="48" customHeight="1" x14ac:dyDescent="0.25">
      <c r="C4" s="90" t="s">
        <v>823</v>
      </c>
      <c r="D4" s="91"/>
      <c r="E4" s="91"/>
    </row>
    <row r="5" spans="1:5" ht="15" customHeight="1" x14ac:dyDescent="0.25">
      <c r="C5" s="80" t="s">
        <v>187</v>
      </c>
      <c r="D5" s="80"/>
      <c r="E5" s="80"/>
    </row>
    <row r="6" spans="1:5" ht="22.5" customHeight="1" x14ac:dyDescent="0.25">
      <c r="C6" s="1"/>
      <c r="D6" s="5"/>
      <c r="E6" s="2" t="s">
        <v>671</v>
      </c>
    </row>
    <row r="7" spans="1:5" ht="15" customHeight="1" x14ac:dyDescent="0.25">
      <c r="B7" s="8" t="s">
        <v>713</v>
      </c>
      <c r="C7" s="1"/>
      <c r="D7" s="5" t="s">
        <v>672</v>
      </c>
      <c r="E7" s="2"/>
    </row>
    <row r="8" spans="1:5" ht="15" customHeight="1" x14ac:dyDescent="0.25">
      <c r="A8" s="3" t="s">
        <v>674</v>
      </c>
      <c r="B8" s="11" t="str">
        <f>"RUK_"&amp;$B$7&amp;"_"&amp;A8</f>
        <v>RUK_SRUK_RUTv</v>
      </c>
      <c r="C8" s="1" t="s">
        <v>5</v>
      </c>
      <c r="D8" s="15" t="s">
        <v>673</v>
      </c>
      <c r="E8" s="13">
        <v>10008</v>
      </c>
    </row>
    <row r="9" spans="1:5" ht="15" customHeight="1" x14ac:dyDescent="0.25">
      <c r="A9" s="3" t="s">
        <v>676</v>
      </c>
      <c r="B9" s="11" t="str">
        <f t="shared" ref="B9:B36" si="0">"RUK_"&amp;$B$7&amp;"_"&amp;A9</f>
        <v>RUK_SRUK_RUAv</v>
      </c>
      <c r="C9" s="1" t="s">
        <v>6</v>
      </c>
      <c r="D9" s="15" t="s">
        <v>675</v>
      </c>
      <c r="E9" s="13">
        <v>91824</v>
      </c>
    </row>
    <row r="10" spans="1:5" ht="15" customHeight="1" x14ac:dyDescent="0.25">
      <c r="A10" s="3" t="s">
        <v>678</v>
      </c>
      <c r="B10" s="11" t="str">
        <f t="shared" si="0"/>
        <v>RUK_SRUK_UdKap</v>
      </c>
      <c r="C10" s="1" t="s">
        <v>7</v>
      </c>
      <c r="D10" s="15" t="s">
        <v>677</v>
      </c>
      <c r="E10" s="13">
        <v>7851700</v>
      </c>
    </row>
    <row r="11" spans="1:5" ht="15" customHeight="1" x14ac:dyDescent="0.25">
      <c r="A11" s="3" t="s">
        <v>680</v>
      </c>
      <c r="B11" s="11" t="str">
        <f t="shared" si="0"/>
        <v>RUK_SRUK_Udinv</v>
      </c>
      <c r="C11" s="1" t="s">
        <v>8</v>
      </c>
      <c r="D11" s="15" t="s">
        <v>679</v>
      </c>
      <c r="E11" s="13">
        <v>1424033</v>
      </c>
    </row>
    <row r="12" spans="1:5" ht="15" customHeight="1" x14ac:dyDescent="0.25">
      <c r="A12" s="3" t="s">
        <v>682</v>
      </c>
      <c r="B12" s="11" t="str">
        <f t="shared" si="0"/>
        <v>RUK_SRUK_RObL</v>
      </c>
      <c r="C12" s="1" t="s">
        <v>9</v>
      </c>
      <c r="D12" s="15" t="s">
        <v>681</v>
      </c>
      <c r="E12" s="13">
        <v>2353321</v>
      </c>
    </row>
    <row r="13" spans="1:5" ht="15" customHeight="1" x14ac:dyDescent="0.25">
      <c r="A13" s="3" t="s">
        <v>684</v>
      </c>
      <c r="B13" s="11" t="str">
        <f t="shared" si="0"/>
        <v>RUK_SRUK_iObL</v>
      </c>
      <c r="C13" s="1" t="s">
        <v>10</v>
      </c>
      <c r="D13" s="15" t="s">
        <v>683</v>
      </c>
      <c r="E13" s="13">
        <v>27706</v>
      </c>
    </row>
    <row r="14" spans="1:5" ht="15" customHeight="1" x14ac:dyDescent="0.25">
      <c r="A14" s="3" t="s">
        <v>686</v>
      </c>
      <c r="B14" s="11" t="str">
        <f t="shared" si="0"/>
        <v>RUK_SRUK_RiKi</v>
      </c>
      <c r="C14" s="1" t="s">
        <v>11</v>
      </c>
      <c r="D14" s="15" t="s">
        <v>685</v>
      </c>
      <c r="E14" s="13">
        <v>0</v>
      </c>
    </row>
    <row r="15" spans="1:5" ht="15" customHeight="1" x14ac:dyDescent="0.25">
      <c r="A15" s="3" t="s">
        <v>688</v>
      </c>
      <c r="B15" s="11" t="str">
        <f t="shared" si="0"/>
        <v>RUK_SRUK_RiPU</v>
      </c>
      <c r="C15" s="1" t="s">
        <v>12</v>
      </c>
      <c r="D15" s="15" t="s">
        <v>687</v>
      </c>
      <c r="E15" s="13">
        <v>9162</v>
      </c>
    </row>
    <row r="16" spans="1:5" ht="15" customHeight="1" x14ac:dyDescent="0.25">
      <c r="A16" s="3" t="s">
        <v>690</v>
      </c>
      <c r="B16" s="11" t="str">
        <f t="shared" si="0"/>
        <v>RUK_SRUK_RiXU</v>
      </c>
      <c r="C16" s="1" t="s">
        <v>13</v>
      </c>
      <c r="D16" s="15" t="s">
        <v>689</v>
      </c>
      <c r="E16" s="13">
        <v>329469</v>
      </c>
    </row>
    <row r="17" spans="1:5" ht="15" customHeight="1" x14ac:dyDescent="0.25">
      <c r="A17" s="3" t="s">
        <v>692</v>
      </c>
      <c r="B17" s="11" t="str">
        <f t="shared" si="0"/>
        <v>RUK_SRUK_RiKre</v>
      </c>
      <c r="C17" s="1" t="s">
        <v>14</v>
      </c>
      <c r="D17" s="15" t="s">
        <v>691</v>
      </c>
      <c r="E17" s="13">
        <v>20077</v>
      </c>
    </row>
    <row r="18" spans="1:5" ht="15" customHeight="1" x14ac:dyDescent="0.25">
      <c r="A18" s="3" t="s">
        <v>694</v>
      </c>
      <c r="B18" s="11" t="str">
        <f t="shared" si="0"/>
        <v>RUK_SRUK_RiGf</v>
      </c>
      <c r="C18" s="1" t="s">
        <v>15</v>
      </c>
      <c r="D18" s="15" t="s">
        <v>693</v>
      </c>
      <c r="E18" s="13">
        <v>0</v>
      </c>
    </row>
    <row r="19" spans="1:5" ht="15" customHeight="1" x14ac:dyDescent="0.25">
      <c r="A19" s="3" t="s">
        <v>696</v>
      </c>
      <c r="B19" s="11" t="str">
        <f t="shared" si="0"/>
        <v>RUK_SRUK_RiTg</v>
      </c>
      <c r="C19" s="1" t="s">
        <v>16</v>
      </c>
      <c r="D19" s="15" t="s">
        <v>695</v>
      </c>
      <c r="E19" s="13">
        <v>278401</v>
      </c>
    </row>
    <row r="20" spans="1:5" ht="15" customHeight="1" x14ac:dyDescent="0.25">
      <c r="A20" s="3" t="s">
        <v>698</v>
      </c>
      <c r="B20" s="11" t="str">
        <f t="shared" si="0"/>
        <v>RUK_SRUK_XRU</v>
      </c>
      <c r="C20" s="1" t="s">
        <v>17</v>
      </c>
      <c r="D20" s="15" t="s">
        <v>697</v>
      </c>
      <c r="E20" s="13">
        <v>124287</v>
      </c>
    </row>
    <row r="21" spans="1:5" ht="25.5" customHeight="1" x14ac:dyDescent="0.25">
      <c r="A21" s="3" t="s">
        <v>700</v>
      </c>
      <c r="B21" s="11" t="str">
        <f t="shared" si="0"/>
        <v>RUK_SRUK_RUtot</v>
      </c>
      <c r="C21" s="4" t="s">
        <v>18</v>
      </c>
      <c r="D21" s="5" t="s">
        <v>699</v>
      </c>
      <c r="E21" s="13">
        <v>12519988</v>
      </c>
    </row>
    <row r="22" spans="1:5" ht="15" customHeight="1" x14ac:dyDescent="0.25">
      <c r="A22" s="15"/>
      <c r="C22" s="1"/>
      <c r="D22" s="15"/>
      <c r="E22" s="15"/>
    </row>
    <row r="23" spans="1:5" ht="15" customHeight="1" x14ac:dyDescent="0.25">
      <c r="A23" s="15"/>
      <c r="C23" s="1"/>
      <c r="D23" s="5" t="s">
        <v>701</v>
      </c>
      <c r="E23" s="15"/>
    </row>
    <row r="24" spans="1:5" ht="15" customHeight="1" x14ac:dyDescent="0.25">
      <c r="A24" s="3" t="s">
        <v>249</v>
      </c>
      <c r="B24" s="11" t="str">
        <f t="shared" si="0"/>
        <v>RUK_SRUK_Dejd</v>
      </c>
      <c r="C24" s="1" t="s">
        <v>19</v>
      </c>
      <c r="D24" s="15" t="s">
        <v>98</v>
      </c>
      <c r="E24" s="13">
        <v>264</v>
      </c>
    </row>
    <row r="25" spans="1:5" ht="15" customHeight="1" x14ac:dyDescent="0.25">
      <c r="A25" s="3" t="s">
        <v>702</v>
      </c>
      <c r="B25" s="11" t="str">
        <f t="shared" si="0"/>
        <v>RUK_SRUK_iejd</v>
      </c>
      <c r="C25" s="1" t="s">
        <v>20</v>
      </c>
      <c r="D25" s="15" t="s">
        <v>100</v>
      </c>
      <c r="E25" s="13">
        <v>576306</v>
      </c>
    </row>
    <row r="26" spans="1:5" ht="15" customHeight="1" x14ac:dyDescent="0.25">
      <c r="A26" s="3" t="s">
        <v>703</v>
      </c>
      <c r="B26" s="11" t="str">
        <f t="shared" si="0"/>
        <v>RUK_SRUK_Kap</v>
      </c>
      <c r="C26" s="1" t="s">
        <v>21</v>
      </c>
      <c r="D26" s="15" t="s">
        <v>106</v>
      </c>
      <c r="E26" s="13">
        <v>-449467</v>
      </c>
    </row>
    <row r="27" spans="1:5" ht="15" customHeight="1" x14ac:dyDescent="0.25">
      <c r="A27" s="3" t="s">
        <v>704</v>
      </c>
      <c r="B27" s="11" t="str">
        <f t="shared" si="0"/>
        <v>RUK_SRUK_ifa</v>
      </c>
      <c r="C27" s="1" t="s">
        <v>22</v>
      </c>
      <c r="D27" s="15" t="s">
        <v>107</v>
      </c>
      <c r="E27" s="13">
        <v>-7237504</v>
      </c>
    </row>
    <row r="28" spans="1:5" ht="15" customHeight="1" x14ac:dyDescent="0.25">
      <c r="A28" s="3" t="s">
        <v>399</v>
      </c>
      <c r="B28" s="11" t="str">
        <f t="shared" si="0"/>
        <v>RUK_SRUK_ObL</v>
      </c>
      <c r="C28" s="1" t="s">
        <v>23</v>
      </c>
      <c r="D28" s="15" t="s">
        <v>108</v>
      </c>
      <c r="E28" s="13">
        <v>-308275</v>
      </c>
    </row>
    <row r="29" spans="1:5" ht="15" customHeight="1" x14ac:dyDescent="0.25">
      <c r="A29" s="3" t="s">
        <v>705</v>
      </c>
      <c r="B29" s="11" t="str">
        <f t="shared" si="0"/>
        <v>RUK_SRUK_Kinv</v>
      </c>
      <c r="C29" s="1" t="s">
        <v>24</v>
      </c>
      <c r="D29" s="15" t="s">
        <v>109</v>
      </c>
      <c r="E29" s="13">
        <v>0</v>
      </c>
    </row>
    <row r="30" spans="1:5" ht="15" customHeight="1" x14ac:dyDescent="0.25">
      <c r="A30" s="3" t="s">
        <v>706</v>
      </c>
      <c r="B30" s="11" t="str">
        <f t="shared" si="0"/>
        <v>RUK_SRUK_PsU</v>
      </c>
      <c r="C30" s="1" t="s">
        <v>25</v>
      </c>
      <c r="D30" s="15" t="s">
        <v>110</v>
      </c>
      <c r="E30" s="13">
        <v>-1771</v>
      </c>
    </row>
    <row r="31" spans="1:5" ht="15" customHeight="1" x14ac:dyDescent="0.25">
      <c r="A31" s="3" t="s">
        <v>707</v>
      </c>
      <c r="B31" s="11" t="str">
        <f t="shared" si="0"/>
        <v>RUK_SRUK_XU</v>
      </c>
      <c r="C31" s="1" t="s">
        <v>26</v>
      </c>
      <c r="D31" s="15" t="s">
        <v>111</v>
      </c>
      <c r="E31" s="13">
        <v>518921</v>
      </c>
    </row>
    <row r="32" spans="1:5" ht="15" customHeight="1" x14ac:dyDescent="0.25">
      <c r="A32" s="3" t="s">
        <v>257</v>
      </c>
      <c r="B32" s="11" t="str">
        <f t="shared" si="0"/>
        <v>RUK_SRUK_iKre</v>
      </c>
      <c r="C32" s="1" t="s">
        <v>27</v>
      </c>
      <c r="D32" s="15" t="s">
        <v>112</v>
      </c>
      <c r="E32" s="13">
        <v>81242</v>
      </c>
    </row>
    <row r="33" spans="1:5" ht="15" customHeight="1" x14ac:dyDescent="0.25">
      <c r="A33" s="19" t="s">
        <v>709</v>
      </c>
      <c r="B33" s="11" t="str">
        <f t="shared" si="0"/>
        <v>RUK_SRUK_AFi</v>
      </c>
      <c r="C33" s="1" t="s">
        <v>28</v>
      </c>
      <c r="D33" s="15" t="s">
        <v>708</v>
      </c>
      <c r="E33" s="13">
        <v>-18227732</v>
      </c>
    </row>
    <row r="34" spans="1:5" ht="15" customHeight="1" x14ac:dyDescent="0.25">
      <c r="A34" s="3" t="s">
        <v>259</v>
      </c>
      <c r="B34" s="11" t="str">
        <f t="shared" si="0"/>
        <v>RUK_SRUK_Gfd</v>
      </c>
      <c r="C34" s="1" t="s">
        <v>29</v>
      </c>
      <c r="D34" s="15" t="s">
        <v>114</v>
      </c>
      <c r="E34" s="13">
        <v>0</v>
      </c>
    </row>
    <row r="35" spans="1:5" ht="15" customHeight="1" x14ac:dyDescent="0.25">
      <c r="A35" s="3" t="s">
        <v>710</v>
      </c>
      <c r="B35" s="11" t="str">
        <f t="shared" si="0"/>
        <v>RUK_SRUK_XReg</v>
      </c>
      <c r="C35" s="1" t="s">
        <v>30</v>
      </c>
      <c r="D35" s="15" t="s">
        <v>113</v>
      </c>
      <c r="E35" s="13">
        <v>-310825</v>
      </c>
    </row>
    <row r="36" spans="1:5" ht="25.5" customHeight="1" x14ac:dyDescent="0.25">
      <c r="A36" s="3" t="s">
        <v>712</v>
      </c>
      <c r="B36" s="11" t="str">
        <f t="shared" si="0"/>
        <v>RUK_SRUK_KursTot</v>
      </c>
      <c r="C36" s="4" t="s">
        <v>31</v>
      </c>
      <c r="D36" s="5" t="s">
        <v>711</v>
      </c>
      <c r="E36" s="13">
        <v>-25358841</v>
      </c>
    </row>
    <row r="37" spans="1:5" x14ac:dyDescent="0.25"/>
    <row r="38" spans="1:5" hidden="1" x14ac:dyDescent="0.25">
      <c r="D38" s="14"/>
    </row>
  </sheetData>
  <sheetProtection algorithmName="SHA-512" hashValue="1i5gyEAQm8rgd4P7pkgf/ZaUzfER9vOADKQ34rxosBmbgorfxsoNNxsVjIxER3uXT4nq9HPWHsnudaf9TFolhA==" saltValue="ADB0x8jxA3hn7aJmBNefSQ==" spinCount="100000" sheet="1" objects="1" scenarios="1"/>
  <mergeCells count="3">
    <mergeCell ref="C4:E4"/>
    <mergeCell ref="C5:E5"/>
    <mergeCell ref="C1:D1"/>
  </mergeCells>
  <hyperlinks>
    <hyperlink ref="C1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scale="99" orientation="portrait" r:id="rId1"/>
  <headerFooter>
    <oddHeader>&amp;C&amp;G</oddHeader>
  </headerFooter>
  <ignoredErrors>
    <ignoredError sqref="C5" numberStoredAsText="1"/>
  </ignoredErrors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G34"/>
  <sheetViews>
    <sheetView showGridLines="0" topLeftCell="C1" zoomScaleNormal="100" workbookViewId="0">
      <selection activeCell="C1" sqref="C1:D1"/>
    </sheetView>
  </sheetViews>
  <sheetFormatPr defaultColWidth="0" defaultRowHeight="15" zeroHeight="1" x14ac:dyDescent="0.25"/>
  <cols>
    <col min="1" max="2" width="0" style="11" hidden="1" customWidth="1"/>
    <col min="3" max="3" width="5.140625" style="11" customWidth="1"/>
    <col min="4" max="4" width="83.28515625" style="17" customWidth="1"/>
    <col min="5" max="5" width="19.5703125" style="11" customWidth="1"/>
    <col min="6" max="6" width="6.28515625" style="11" customWidth="1"/>
    <col min="7" max="7" width="13.28515625" style="11" hidden="1" customWidth="1"/>
    <col min="8" max="16384" width="9.140625" style="11" hidden="1"/>
  </cols>
  <sheetData>
    <row r="1" spans="1:5" x14ac:dyDescent="0.25">
      <c r="C1" s="81" t="s">
        <v>604</v>
      </c>
      <c r="D1" s="81"/>
    </row>
    <row r="2" spans="1:5" x14ac:dyDescent="0.25"/>
    <row r="3" spans="1:5" x14ac:dyDescent="0.25"/>
    <row r="4" spans="1:5" ht="25.5" customHeight="1" x14ac:dyDescent="0.25">
      <c r="C4" s="88" t="s">
        <v>824</v>
      </c>
      <c r="D4" s="89"/>
      <c r="E4" s="89"/>
    </row>
    <row r="5" spans="1:5" ht="15" customHeight="1" x14ac:dyDescent="0.25">
      <c r="C5" s="80" t="s">
        <v>187</v>
      </c>
      <c r="D5" s="80"/>
      <c r="E5" s="80"/>
    </row>
    <row r="6" spans="1:5" ht="43.5" customHeight="1" x14ac:dyDescent="0.25">
      <c r="A6" s="14" t="s">
        <v>245</v>
      </c>
      <c r="C6" s="1"/>
      <c r="D6" s="5"/>
      <c r="E6" s="2" t="s">
        <v>766</v>
      </c>
    </row>
    <row r="7" spans="1:5" ht="15" customHeight="1" x14ac:dyDescent="0.25">
      <c r="A7" s="14"/>
      <c r="B7" s="11" t="s">
        <v>769</v>
      </c>
      <c r="C7" s="1"/>
      <c r="D7" s="5" t="s">
        <v>767</v>
      </c>
      <c r="E7" s="2"/>
    </row>
    <row r="8" spans="1:5" ht="15" customHeight="1" x14ac:dyDescent="0.25">
      <c r="A8" s="8" t="s">
        <v>770</v>
      </c>
      <c r="B8" s="11" t="str">
        <f>"Akt_"&amp;A8&amp;"_"&amp;$B$7</f>
        <v>Akt_GGB_UL</v>
      </c>
      <c r="C8" s="1" t="s">
        <v>5</v>
      </c>
      <c r="D8" s="15" t="s">
        <v>768</v>
      </c>
      <c r="E8" s="13">
        <v>49410265</v>
      </c>
    </row>
    <row r="9" spans="1:5" ht="15" customHeight="1" x14ac:dyDescent="0.25">
      <c r="A9" s="8" t="s">
        <v>772</v>
      </c>
      <c r="B9" s="11" t="str">
        <f t="shared" ref="B9:B33" si="0">"Akt_"&amp;A9&amp;"_"&amp;$B$7</f>
        <v>Akt_GNK_UL</v>
      </c>
      <c r="C9" s="1" t="s">
        <v>6</v>
      </c>
      <c r="D9" s="15" t="s">
        <v>771</v>
      </c>
      <c r="E9" s="13">
        <v>135316384</v>
      </c>
    </row>
    <row r="10" spans="1:5" ht="15" customHeight="1" x14ac:dyDescent="0.25">
      <c r="A10" s="8" t="s">
        <v>774</v>
      </c>
      <c r="B10" s="11" t="str">
        <f t="shared" si="0"/>
        <v>Akt_GUK_UL</v>
      </c>
      <c r="C10" s="1" t="s">
        <v>7</v>
      </c>
      <c r="D10" s="15" t="s">
        <v>773</v>
      </c>
      <c r="E10" s="13">
        <v>105079933</v>
      </c>
    </row>
    <row r="11" spans="1:5" ht="15" customHeight="1" x14ac:dyDescent="0.25">
      <c r="A11" s="8" t="s">
        <v>776</v>
      </c>
      <c r="B11" s="11" t="str">
        <f t="shared" si="0"/>
        <v>Akt_GKtot_UL</v>
      </c>
      <c r="C11" s="4" t="s">
        <v>8</v>
      </c>
      <c r="D11" s="5" t="s">
        <v>775</v>
      </c>
      <c r="E11" s="13">
        <v>240396317</v>
      </c>
    </row>
    <row r="12" spans="1:5" ht="15" customHeight="1" x14ac:dyDescent="0.25">
      <c r="A12" s="8" t="s">
        <v>778</v>
      </c>
      <c r="B12" s="11" t="str">
        <f t="shared" si="0"/>
        <v>Akt_GSO_UL</v>
      </c>
      <c r="C12" s="1" t="s">
        <v>9</v>
      </c>
      <c r="D12" s="15" t="s">
        <v>777</v>
      </c>
      <c r="E12" s="13">
        <v>153406701</v>
      </c>
    </row>
    <row r="13" spans="1:5" ht="15" customHeight="1" x14ac:dyDescent="0.25">
      <c r="A13" s="8" t="s">
        <v>780</v>
      </c>
      <c r="B13" s="11" t="str">
        <f t="shared" si="0"/>
        <v>Akt_GiO_UL</v>
      </c>
      <c r="C13" s="1" t="s">
        <v>10</v>
      </c>
      <c r="D13" s="15" t="s">
        <v>779</v>
      </c>
      <c r="E13" s="13">
        <v>4291577</v>
      </c>
    </row>
    <row r="14" spans="1:5" ht="15" customHeight="1" x14ac:dyDescent="0.25">
      <c r="A14" s="8" t="s">
        <v>782</v>
      </c>
      <c r="B14" s="11" t="str">
        <f t="shared" si="0"/>
        <v>Akt_GKO_UL</v>
      </c>
      <c r="C14" s="1" t="s">
        <v>11</v>
      </c>
      <c r="D14" s="15" t="s">
        <v>781</v>
      </c>
      <c r="E14" s="13">
        <v>91089260</v>
      </c>
    </row>
    <row r="15" spans="1:5" ht="15" customHeight="1" x14ac:dyDescent="0.25">
      <c r="A15" s="8" t="s">
        <v>784</v>
      </c>
      <c r="B15" s="11" t="str">
        <f t="shared" si="0"/>
        <v>Akt_GUL_UL</v>
      </c>
      <c r="C15" s="1" t="s">
        <v>12</v>
      </c>
      <c r="D15" s="15" t="s">
        <v>783</v>
      </c>
      <c r="E15" s="13">
        <v>15146848</v>
      </c>
    </row>
    <row r="16" spans="1:5" ht="15" customHeight="1" x14ac:dyDescent="0.25">
      <c r="A16" s="8" t="s">
        <v>786</v>
      </c>
      <c r="B16" s="11" t="str">
        <f t="shared" si="0"/>
        <v>Akt_GouTot_UL</v>
      </c>
      <c r="C16" s="4" t="s">
        <v>13</v>
      </c>
      <c r="D16" s="5" t="s">
        <v>785</v>
      </c>
      <c r="E16" s="13">
        <v>263934385</v>
      </c>
    </row>
    <row r="17" spans="1:5" ht="15" customHeight="1" x14ac:dyDescent="0.25">
      <c r="A17" s="8" t="s">
        <v>788</v>
      </c>
      <c r="B17" s="11" t="str">
        <f t="shared" si="0"/>
        <v>Akt_Gdv_UL</v>
      </c>
      <c r="C17" s="1" t="s">
        <v>14</v>
      </c>
      <c r="D17" s="15" t="s">
        <v>787</v>
      </c>
      <c r="E17" s="13">
        <v>3686432</v>
      </c>
    </row>
    <row r="18" spans="1:5" ht="15" customHeight="1" x14ac:dyDescent="0.25">
      <c r="A18" s="8" t="s">
        <v>790</v>
      </c>
      <c r="B18" s="11" t="str">
        <f t="shared" si="0"/>
        <v>Akt_Gxi_UL</v>
      </c>
      <c r="C18" s="1" t="s">
        <v>15</v>
      </c>
      <c r="D18" s="15" t="s">
        <v>789</v>
      </c>
      <c r="E18" s="13">
        <v>14763350</v>
      </c>
    </row>
    <row r="19" spans="1:5" ht="15" customHeight="1" x14ac:dyDescent="0.25">
      <c r="A19" s="8" t="s">
        <v>792</v>
      </c>
      <c r="B19" s="11" t="str">
        <f t="shared" si="0"/>
        <v>Akt_Gafi_UL</v>
      </c>
      <c r="C19" s="1" t="s">
        <v>16</v>
      </c>
      <c r="D19" s="15" t="s">
        <v>791</v>
      </c>
      <c r="E19" s="13">
        <v>12513178</v>
      </c>
    </row>
    <row r="20" spans="1:5" ht="15" customHeight="1" x14ac:dyDescent="0.25">
      <c r="A20" s="8"/>
      <c r="C20" s="21"/>
      <c r="D20" s="21"/>
      <c r="E20" s="2"/>
    </row>
    <row r="21" spans="1:5" x14ac:dyDescent="0.25">
      <c r="A21" s="8"/>
      <c r="C21" s="22"/>
      <c r="D21" s="5" t="s">
        <v>793</v>
      </c>
      <c r="E21" s="2"/>
    </row>
    <row r="22" spans="1:5" x14ac:dyDescent="0.25">
      <c r="A22" s="8" t="s">
        <v>794</v>
      </c>
      <c r="B22" s="11" t="str">
        <f t="shared" si="0"/>
        <v>Akt_MGB_UL</v>
      </c>
      <c r="C22" s="1" t="s">
        <v>17</v>
      </c>
      <c r="D22" s="15" t="s">
        <v>768</v>
      </c>
      <c r="E22" s="13">
        <v>5515625</v>
      </c>
    </row>
    <row r="23" spans="1:5" x14ac:dyDescent="0.25">
      <c r="A23" s="8" t="s">
        <v>795</v>
      </c>
      <c r="B23" s="11" t="str">
        <f t="shared" si="0"/>
        <v>Akt_MNK_UL</v>
      </c>
      <c r="C23" s="1" t="s">
        <v>18</v>
      </c>
      <c r="D23" s="15" t="s">
        <v>771</v>
      </c>
      <c r="E23" s="13">
        <v>25966555</v>
      </c>
    </row>
    <row r="24" spans="1:5" x14ac:dyDescent="0.25">
      <c r="A24" s="8" t="s">
        <v>796</v>
      </c>
      <c r="B24" s="11" t="str">
        <f t="shared" si="0"/>
        <v>Akt_MUK_UL</v>
      </c>
      <c r="C24" s="1" t="s">
        <v>19</v>
      </c>
      <c r="D24" s="15" t="s">
        <v>773</v>
      </c>
      <c r="E24" s="13">
        <v>4517851</v>
      </c>
    </row>
    <row r="25" spans="1:5" x14ac:dyDescent="0.25">
      <c r="A25" s="8" t="s">
        <v>798</v>
      </c>
      <c r="B25" s="11" t="str">
        <f t="shared" si="0"/>
        <v>Akt_MKtot_UL</v>
      </c>
      <c r="C25" s="1" t="s">
        <v>20</v>
      </c>
      <c r="D25" s="5" t="s">
        <v>797</v>
      </c>
      <c r="E25" s="13">
        <v>30484406</v>
      </c>
    </row>
    <row r="26" spans="1:5" x14ac:dyDescent="0.25">
      <c r="A26" s="8" t="s">
        <v>799</v>
      </c>
      <c r="B26" s="11" t="str">
        <f t="shared" si="0"/>
        <v>Akt_MSO_UL</v>
      </c>
      <c r="C26" s="1" t="s">
        <v>21</v>
      </c>
      <c r="D26" s="15" t="s">
        <v>777</v>
      </c>
      <c r="E26" s="13">
        <v>15186817</v>
      </c>
    </row>
    <row r="27" spans="1:5" x14ac:dyDescent="0.25">
      <c r="A27" s="8" t="s">
        <v>800</v>
      </c>
      <c r="B27" s="11" t="str">
        <f t="shared" si="0"/>
        <v>Akt_MiO_UL</v>
      </c>
      <c r="C27" s="1" t="s">
        <v>22</v>
      </c>
      <c r="D27" s="15" t="s">
        <v>779</v>
      </c>
      <c r="E27" s="13">
        <v>2819420</v>
      </c>
    </row>
    <row r="28" spans="1:5" x14ac:dyDescent="0.25">
      <c r="A28" s="8" t="s">
        <v>801</v>
      </c>
      <c r="B28" s="11" t="str">
        <f t="shared" si="0"/>
        <v>Akt_MKO_UL</v>
      </c>
      <c r="C28" s="1" t="s">
        <v>23</v>
      </c>
      <c r="D28" s="15" t="s">
        <v>781</v>
      </c>
      <c r="E28" s="13">
        <v>9113945</v>
      </c>
    </row>
    <row r="29" spans="1:5" x14ac:dyDescent="0.25">
      <c r="A29" s="8" t="s">
        <v>802</v>
      </c>
      <c r="B29" s="11" t="str">
        <f t="shared" si="0"/>
        <v>Akt_MUL_UL</v>
      </c>
      <c r="C29" s="1" t="s">
        <v>24</v>
      </c>
      <c r="D29" s="15" t="s">
        <v>783</v>
      </c>
      <c r="E29" s="13">
        <v>6046</v>
      </c>
    </row>
    <row r="30" spans="1:5" x14ac:dyDescent="0.25">
      <c r="A30" s="8" t="s">
        <v>804</v>
      </c>
      <c r="B30" s="11" t="str">
        <f t="shared" si="0"/>
        <v>Akt_MouTot_UL</v>
      </c>
      <c r="C30" s="1" t="s">
        <v>25</v>
      </c>
      <c r="D30" s="5" t="s">
        <v>803</v>
      </c>
      <c r="E30" s="13">
        <v>27126226</v>
      </c>
    </row>
    <row r="31" spans="1:5" x14ac:dyDescent="0.25">
      <c r="A31" s="8" t="s">
        <v>805</v>
      </c>
      <c r="B31" s="11" t="str">
        <f t="shared" si="0"/>
        <v>Akt_Mdv_UL</v>
      </c>
      <c r="C31" s="1" t="s">
        <v>26</v>
      </c>
      <c r="D31" s="15" t="s">
        <v>787</v>
      </c>
      <c r="E31" s="13">
        <v>79268</v>
      </c>
    </row>
    <row r="32" spans="1:5" x14ac:dyDescent="0.25">
      <c r="A32" s="8" t="s">
        <v>806</v>
      </c>
      <c r="B32" s="11" t="str">
        <f t="shared" si="0"/>
        <v>Akt_Mxi_UL</v>
      </c>
      <c r="C32" s="1" t="s">
        <v>27</v>
      </c>
      <c r="D32" s="15" t="s">
        <v>789</v>
      </c>
      <c r="E32" s="13">
        <v>1448169</v>
      </c>
    </row>
    <row r="33" spans="1:5" ht="15" customHeight="1" x14ac:dyDescent="0.25">
      <c r="A33" s="8" t="s">
        <v>807</v>
      </c>
      <c r="B33" s="11" t="str">
        <f t="shared" si="0"/>
        <v>Akt_Mafi_UL</v>
      </c>
      <c r="C33" s="1" t="s">
        <v>28</v>
      </c>
      <c r="D33" s="15" t="s">
        <v>791</v>
      </c>
      <c r="E33" s="13">
        <v>-288885</v>
      </c>
    </row>
    <row r="34" spans="1:5" x14ac:dyDescent="0.25"/>
  </sheetData>
  <sheetProtection algorithmName="SHA-512" hashValue="WuDuQGxsBDYjZGy70ZrGsB9WiOlPilaF+mQw/PxazHQHOAdnrIzCaUaOapz6QGYqX3dBi8vCBTRgPwPTaM0nTQ==" saltValue="XdpwvXqHz85/jo4B/V5hEA==" spinCount="100000" sheet="1" objects="1" scenarios="1"/>
  <mergeCells count="3">
    <mergeCell ref="C4:E4"/>
    <mergeCell ref="C5:E5"/>
    <mergeCell ref="C1:D1"/>
  </mergeCells>
  <hyperlinks>
    <hyperlink ref="C1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scale="80" orientation="portrait" r:id="rId1"/>
  <headerFooter>
    <oddHeader>&amp;C&amp;G</oddHeader>
  </headerFooter>
  <ignoredErrors>
    <ignoredError sqref="C5" numberStoredAsText="1"/>
  </ignoredErrors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F19"/>
  <sheetViews>
    <sheetView showGridLines="0" topLeftCell="C1" zoomScaleNormal="100" workbookViewId="0">
      <selection activeCell="C1" sqref="C1:D1"/>
    </sheetView>
  </sheetViews>
  <sheetFormatPr defaultColWidth="0" defaultRowHeight="15" zeroHeight="1" x14ac:dyDescent="0.25"/>
  <cols>
    <col min="1" max="2" width="0" style="11" hidden="1" customWidth="1"/>
    <col min="3" max="3" width="5" style="11" customWidth="1"/>
    <col min="4" max="4" width="77.7109375" style="17" customWidth="1"/>
    <col min="5" max="5" width="14.28515625" style="11" customWidth="1"/>
    <col min="6" max="6" width="9.140625" style="11" customWidth="1"/>
    <col min="7" max="16384" width="9.140625" style="11" hidden="1"/>
  </cols>
  <sheetData>
    <row r="1" spans="1:6" x14ac:dyDescent="0.25">
      <c r="C1" s="81" t="s">
        <v>604</v>
      </c>
      <c r="D1" s="81"/>
    </row>
    <row r="2" spans="1:6" x14ac:dyDescent="0.25"/>
    <row r="3" spans="1:6" x14ac:dyDescent="0.25"/>
    <row r="4" spans="1:6" ht="23.25" x14ac:dyDescent="0.25">
      <c r="C4" s="90" t="s">
        <v>827</v>
      </c>
      <c r="D4" s="91"/>
      <c r="E4" s="91"/>
    </row>
    <row r="5" spans="1:6" ht="15" customHeight="1" x14ac:dyDescent="0.25">
      <c r="C5" s="85" t="s">
        <v>187</v>
      </c>
      <c r="D5" s="86"/>
      <c r="E5" s="87"/>
    </row>
    <row r="6" spans="1:6" ht="22.5" customHeight="1" x14ac:dyDescent="0.25">
      <c r="B6" s="8" t="s">
        <v>733</v>
      </c>
      <c r="C6" s="1"/>
      <c r="D6" s="5"/>
      <c r="E6" s="2" t="s">
        <v>671</v>
      </c>
    </row>
    <row r="7" spans="1:6" ht="15" customHeight="1" x14ac:dyDescent="0.25">
      <c r="A7" s="3" t="s">
        <v>715</v>
      </c>
      <c r="B7" s="11" t="str">
        <f>"FpD_"&amp;$B$6&amp;"_"&amp;A7</f>
        <v>FpD_SDo_ProS</v>
      </c>
      <c r="C7" s="1" t="s">
        <v>5</v>
      </c>
      <c r="D7" s="15" t="s">
        <v>714</v>
      </c>
      <c r="E7" s="13">
        <v>0</v>
      </c>
      <c r="F7" s="20"/>
    </row>
    <row r="8" spans="1:6" ht="15" customHeight="1" x14ac:dyDescent="0.25">
      <c r="A8" s="3" t="s">
        <v>717</v>
      </c>
      <c r="B8" s="11" t="str">
        <f t="shared" ref="B8:B17" si="0">"FpD_"&amp;$B$6&amp;"_"&amp;A8</f>
        <v>FpD_SDo_ProF</v>
      </c>
      <c r="C8" s="1" t="s">
        <v>6</v>
      </c>
      <c r="D8" s="15" t="s">
        <v>716</v>
      </c>
      <c r="E8" s="13">
        <v>0</v>
      </c>
    </row>
    <row r="9" spans="1:6" ht="15" customHeight="1" x14ac:dyDescent="0.25">
      <c r="A9" s="3" t="s">
        <v>719</v>
      </c>
      <c r="B9" s="11" t="str">
        <f t="shared" si="0"/>
        <v>FpD_SDo_Pudg</v>
      </c>
      <c r="C9" s="1" t="s">
        <v>7</v>
      </c>
      <c r="D9" s="15" t="s">
        <v>718</v>
      </c>
      <c r="E9" s="13">
        <v>-112111</v>
      </c>
    </row>
    <row r="10" spans="1:6" ht="15" customHeight="1" x14ac:dyDescent="0.25">
      <c r="A10" s="3" t="s">
        <v>721</v>
      </c>
      <c r="B10" s="11" t="str">
        <f t="shared" si="0"/>
        <v>FpD_SDo_Adm</v>
      </c>
      <c r="C10" s="1" t="s">
        <v>8</v>
      </c>
      <c r="D10" s="15" t="s">
        <v>720</v>
      </c>
      <c r="E10" s="13">
        <v>-174474</v>
      </c>
    </row>
    <row r="11" spans="1:6" ht="15" customHeight="1" x14ac:dyDescent="0.25">
      <c r="A11" s="3" t="s">
        <v>723</v>
      </c>
      <c r="B11" s="11" t="str">
        <f t="shared" si="0"/>
        <v>FpD_SDo_HL</v>
      </c>
      <c r="C11" s="1" t="s">
        <v>9</v>
      </c>
      <c r="D11" s="15" t="s">
        <v>722</v>
      </c>
      <c r="E11" s="13">
        <v>-3749</v>
      </c>
    </row>
    <row r="12" spans="1:6" ht="15" customHeight="1" x14ac:dyDescent="0.25">
      <c r="A12" s="3" t="s">
        <v>725</v>
      </c>
      <c r="B12" s="11" t="str">
        <f t="shared" si="0"/>
        <v>FpD_SDo_Domk</v>
      </c>
      <c r="C12" s="1" t="s">
        <v>10</v>
      </c>
      <c r="D12" s="15" t="s">
        <v>724</v>
      </c>
      <c r="E12" s="13">
        <v>-2700</v>
      </c>
    </row>
    <row r="13" spans="1:6" ht="15" customHeight="1" x14ac:dyDescent="0.25">
      <c r="A13" s="3" t="s">
        <v>727</v>
      </c>
      <c r="B13" s="11" t="str">
        <f t="shared" si="0"/>
        <v>FpD_SDo_Ans</v>
      </c>
      <c r="C13" s="1" t="s">
        <v>11</v>
      </c>
      <c r="D13" s="15" t="s">
        <v>726</v>
      </c>
      <c r="E13" s="13">
        <v>-22102</v>
      </c>
    </row>
    <row r="14" spans="1:6" ht="15" customHeight="1" x14ac:dyDescent="0.25">
      <c r="A14" s="3" t="s">
        <v>386</v>
      </c>
      <c r="B14" s="11" t="str">
        <f t="shared" si="0"/>
        <v>FpD_SDo_Xomk</v>
      </c>
      <c r="C14" s="1" t="s">
        <v>12</v>
      </c>
      <c r="D14" s="15" t="s">
        <v>728</v>
      </c>
      <c r="E14" s="13">
        <v>-108461</v>
      </c>
    </row>
    <row r="15" spans="1:6" ht="15" customHeight="1" x14ac:dyDescent="0.25">
      <c r="A15" s="3" t="s">
        <v>729</v>
      </c>
      <c r="B15" s="11" t="str">
        <f t="shared" si="0"/>
        <v>FpD_SDo_ReTv</v>
      </c>
      <c r="C15" s="1" t="s">
        <v>13</v>
      </c>
      <c r="D15" s="15" t="s">
        <v>58</v>
      </c>
      <c r="E15" s="13">
        <v>2343</v>
      </c>
    </row>
    <row r="16" spans="1:6" ht="15" customHeight="1" x14ac:dyDescent="0.25">
      <c r="A16" s="3" t="s">
        <v>730</v>
      </c>
      <c r="B16" s="11" t="str">
        <f t="shared" si="0"/>
        <v>FpD_SDo_PGGf</v>
      </c>
      <c r="C16" s="1" t="s">
        <v>14</v>
      </c>
      <c r="D16" s="15" t="s">
        <v>93</v>
      </c>
      <c r="E16" s="13">
        <v>0</v>
      </c>
    </row>
    <row r="17" spans="1:5" ht="27.75" customHeight="1" x14ac:dyDescent="0.25">
      <c r="A17" s="3" t="s">
        <v>732</v>
      </c>
      <c r="B17" s="11" t="str">
        <f t="shared" si="0"/>
        <v>FpD_SDo_Otot</v>
      </c>
      <c r="C17" s="4" t="s">
        <v>15</v>
      </c>
      <c r="D17" s="5" t="s">
        <v>731</v>
      </c>
      <c r="E17" s="13">
        <v>-421255</v>
      </c>
    </row>
    <row r="18" spans="1:5" x14ac:dyDescent="0.25"/>
    <row r="19" spans="1:5" hidden="1" x14ac:dyDescent="0.25">
      <c r="D19" s="14"/>
    </row>
  </sheetData>
  <sheetProtection algorithmName="SHA-512" hashValue="erxz4fDfXw66cTXekoE0di/0V5moxcSFNrwSdfwzkX2lztiOF/+uRlIEqNbYmDIZXDDWpUY25ycDcY0w0rpUag==" saltValue="9xXdMS6JxoWf+phjQ0HiIA==" spinCount="100000" sheet="1" objects="1" scenarios="1"/>
  <mergeCells count="3">
    <mergeCell ref="C4:E4"/>
    <mergeCell ref="C5:E5"/>
    <mergeCell ref="C1:D1"/>
  </mergeCells>
  <hyperlinks>
    <hyperlink ref="C1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scale="90" orientation="portrait" r:id="rId1"/>
  <headerFooter>
    <oddHeader>&amp;C&amp;G</oddHeader>
  </headerFooter>
  <ignoredErrors>
    <ignoredError sqref="C5" numberStoredAsText="1"/>
  </ignoredErrors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F27"/>
  <sheetViews>
    <sheetView showGridLines="0" topLeftCell="C1" zoomScaleNormal="100" workbookViewId="0">
      <selection activeCell="C1" sqref="C1:D1"/>
    </sheetView>
  </sheetViews>
  <sheetFormatPr defaultColWidth="0" defaultRowHeight="15" zeroHeight="1" x14ac:dyDescent="0.25"/>
  <cols>
    <col min="1" max="2" width="0" style="11" hidden="1" customWidth="1"/>
    <col min="3" max="3" width="5" style="11" customWidth="1"/>
    <col min="4" max="4" width="77.7109375" style="17" customWidth="1"/>
    <col min="5" max="5" width="15.7109375" style="11" customWidth="1"/>
    <col min="6" max="6" width="9.140625" style="11" customWidth="1"/>
    <col min="7" max="16384" width="9.140625" style="11" hidden="1"/>
  </cols>
  <sheetData>
    <row r="1" spans="1:5" x14ac:dyDescent="0.25">
      <c r="C1" s="81" t="s">
        <v>604</v>
      </c>
      <c r="D1" s="81"/>
    </row>
    <row r="2" spans="1:5" x14ac:dyDescent="0.25"/>
    <row r="3" spans="1:5" x14ac:dyDescent="0.25"/>
    <row r="4" spans="1:5" ht="25.5" customHeight="1" x14ac:dyDescent="0.25">
      <c r="C4" s="90" t="s">
        <v>825</v>
      </c>
      <c r="D4" s="91"/>
      <c r="E4" s="91"/>
    </row>
    <row r="5" spans="1:5" ht="15.75" customHeight="1" x14ac:dyDescent="0.25">
      <c r="C5" s="85" t="s">
        <v>734</v>
      </c>
      <c r="D5" s="86"/>
      <c r="E5" s="87"/>
    </row>
    <row r="6" spans="1:5" ht="22.5" customHeight="1" x14ac:dyDescent="0.25">
      <c r="C6" s="1"/>
      <c r="D6" s="5"/>
      <c r="E6" s="2" t="s">
        <v>671</v>
      </c>
    </row>
    <row r="7" spans="1:5" ht="15" customHeight="1" x14ac:dyDescent="0.25">
      <c r="B7" s="8" t="s">
        <v>764</v>
      </c>
      <c r="C7" s="1"/>
      <c r="D7" s="5" t="s">
        <v>735</v>
      </c>
      <c r="E7" s="2"/>
    </row>
    <row r="8" spans="1:5" ht="15" customHeight="1" x14ac:dyDescent="0.25">
      <c r="A8" s="3" t="s">
        <v>737</v>
      </c>
      <c r="B8" s="11" t="str">
        <f>"PR_"&amp;$B$7&amp;"_"&amp;A8</f>
        <v>PR_PeRe_GAH</v>
      </c>
      <c r="C8" s="1" t="s">
        <v>5</v>
      </c>
      <c r="D8" s="15" t="s">
        <v>736</v>
      </c>
      <c r="E8" s="13">
        <v>202</v>
      </c>
    </row>
    <row r="9" spans="1:5" ht="15" customHeight="1" x14ac:dyDescent="0.25">
      <c r="A9" s="15"/>
      <c r="C9" s="1"/>
      <c r="D9" s="15"/>
      <c r="E9" s="15"/>
    </row>
    <row r="10" spans="1:5" ht="15" customHeight="1" x14ac:dyDescent="0.25">
      <c r="A10" s="15"/>
      <c r="C10" s="1"/>
      <c r="D10" s="5" t="s">
        <v>738</v>
      </c>
      <c r="E10" s="15"/>
    </row>
    <row r="11" spans="1:5" ht="15" customHeight="1" x14ac:dyDescent="0.25">
      <c r="A11" s="3" t="s">
        <v>740</v>
      </c>
      <c r="B11" s="11" t="str">
        <f t="shared" ref="B11:B15" si="0">"PR_"&amp;$B$7&amp;"_"&amp;A11</f>
        <v>PR_PeRe_Lon</v>
      </c>
      <c r="C11" s="1" t="s">
        <v>6</v>
      </c>
      <c r="D11" s="15" t="s">
        <v>739</v>
      </c>
      <c r="E11" s="13">
        <v>178280</v>
      </c>
    </row>
    <row r="12" spans="1:5" ht="15" customHeight="1" x14ac:dyDescent="0.25">
      <c r="A12" s="3" t="s">
        <v>742</v>
      </c>
      <c r="B12" s="11" t="str">
        <f t="shared" si="0"/>
        <v>PR_PeRe_Pen</v>
      </c>
      <c r="C12" s="1" t="s">
        <v>7</v>
      </c>
      <c r="D12" s="15" t="s">
        <v>741</v>
      </c>
      <c r="E12" s="13">
        <v>16852</v>
      </c>
    </row>
    <row r="13" spans="1:5" ht="15" customHeight="1" x14ac:dyDescent="0.25">
      <c r="A13" s="3" t="s">
        <v>744</v>
      </c>
      <c r="B13" s="11" t="str">
        <f t="shared" si="0"/>
        <v>PR_PeRe_SoSi</v>
      </c>
      <c r="C13" s="1" t="s">
        <v>8</v>
      </c>
      <c r="D13" s="15" t="s">
        <v>743</v>
      </c>
      <c r="E13" s="13">
        <v>1749</v>
      </c>
    </row>
    <row r="14" spans="1:5" ht="15" customHeight="1" x14ac:dyDescent="0.25">
      <c r="A14" s="3" t="s">
        <v>746</v>
      </c>
      <c r="B14" s="11" t="str">
        <f t="shared" si="0"/>
        <v>PR_PeRe_Afg</v>
      </c>
      <c r="C14" s="1" t="s">
        <v>9</v>
      </c>
      <c r="D14" s="15" t="s">
        <v>745</v>
      </c>
      <c r="E14" s="13">
        <v>26885</v>
      </c>
    </row>
    <row r="15" spans="1:5" ht="15" customHeight="1" x14ac:dyDescent="0.25">
      <c r="A15" s="3" t="s">
        <v>748</v>
      </c>
      <c r="B15" s="11" t="str">
        <f t="shared" si="0"/>
        <v>PR_PeRe_PuTot</v>
      </c>
      <c r="C15" s="4" t="s">
        <v>10</v>
      </c>
      <c r="D15" s="5" t="s">
        <v>747</v>
      </c>
      <c r="E15" s="13">
        <v>224925</v>
      </c>
    </row>
    <row r="16" spans="1:5" ht="15" customHeight="1" x14ac:dyDescent="0.25">
      <c r="A16" s="15"/>
      <c r="C16" s="1"/>
      <c r="D16" s="5" t="s">
        <v>749</v>
      </c>
      <c r="E16" s="15"/>
    </row>
    <row r="17" spans="1:5" ht="15" customHeight="1" x14ac:dyDescent="0.25">
      <c r="A17" s="3" t="s">
        <v>751</v>
      </c>
      <c r="B17" s="11" t="str">
        <f>"PR_"&amp;$B$7&amp;"_"&amp;A17</f>
        <v>PR_PeRe_Rep</v>
      </c>
      <c r="C17" s="1" t="s">
        <v>11</v>
      </c>
      <c r="D17" s="15" t="s">
        <v>750</v>
      </c>
      <c r="E17" s="13">
        <v>0</v>
      </c>
    </row>
    <row r="18" spans="1:5" ht="15" customHeight="1" x14ac:dyDescent="0.25">
      <c r="A18" s="3" t="s">
        <v>753</v>
      </c>
      <c r="B18" s="11" t="str">
        <f>"PR_"&amp;$B$7&amp;"_"&amp;A18</f>
        <v>PR_PeRe_Bes</v>
      </c>
      <c r="C18" s="1" t="s">
        <v>12</v>
      </c>
      <c r="D18" s="15" t="s">
        <v>752</v>
      </c>
      <c r="E18" s="13">
        <v>5472</v>
      </c>
    </row>
    <row r="19" spans="1:5" ht="15" customHeight="1" x14ac:dyDescent="0.25">
      <c r="A19" s="3" t="s">
        <v>755</v>
      </c>
      <c r="B19" s="11" t="str">
        <f>"PR_"&amp;$B$7&amp;"_"&amp;A19</f>
        <v>PR_PeRe_Dir</v>
      </c>
      <c r="C19" s="1" t="s">
        <v>13</v>
      </c>
      <c r="D19" s="15" t="s">
        <v>754</v>
      </c>
      <c r="E19" s="13">
        <v>13755</v>
      </c>
    </row>
    <row r="20" spans="1:5" ht="15" customHeight="1" x14ac:dyDescent="0.25">
      <c r="A20" s="15"/>
      <c r="C20" s="1"/>
      <c r="D20" s="5" t="s">
        <v>756</v>
      </c>
      <c r="E20" s="15"/>
    </row>
    <row r="21" spans="1:5" ht="15" customHeight="1" x14ac:dyDescent="0.25">
      <c r="A21" s="3" t="s">
        <v>758</v>
      </c>
      <c r="B21" s="11" t="str">
        <f>"PR_"&amp;$B$7&amp;"_"&amp;A21</f>
        <v>PR_PeRe_TaBes</v>
      </c>
      <c r="C21" s="1" t="s">
        <v>14</v>
      </c>
      <c r="D21" s="15" t="s">
        <v>757</v>
      </c>
      <c r="E21" s="13">
        <v>0</v>
      </c>
    </row>
    <row r="22" spans="1:5" ht="15" customHeight="1" x14ac:dyDescent="0.25">
      <c r="A22" s="15"/>
      <c r="C22" s="1"/>
      <c r="D22" s="15"/>
      <c r="E22" s="15"/>
    </row>
    <row r="23" spans="1:5" ht="15" customHeight="1" x14ac:dyDescent="0.25">
      <c r="A23" s="15"/>
      <c r="C23" s="1"/>
      <c r="D23" s="5" t="s">
        <v>759</v>
      </c>
      <c r="E23" s="15"/>
    </row>
    <row r="24" spans="1:5" ht="28.5" customHeight="1" x14ac:dyDescent="0.25">
      <c r="A24" s="3" t="s">
        <v>761</v>
      </c>
      <c r="B24" s="11" t="str">
        <f>"PR_"&amp;$B$7&amp;"_"&amp;A24</f>
        <v>PR_PeRe_RhTot</v>
      </c>
      <c r="C24" s="4" t="s">
        <v>21</v>
      </c>
      <c r="D24" s="5" t="s">
        <v>760</v>
      </c>
      <c r="E24" s="13">
        <v>6610</v>
      </c>
    </row>
    <row r="25" spans="1:5" ht="15" customHeight="1" x14ac:dyDescent="0.25">
      <c r="A25" s="3" t="s">
        <v>763</v>
      </c>
      <c r="B25" s="11" t="str">
        <f>"PR_"&amp;$B$7&amp;"_"&amp;A25</f>
        <v>PR_PeRe_XyTot</v>
      </c>
      <c r="C25" s="4" t="s">
        <v>22</v>
      </c>
      <c r="D25" s="5" t="s">
        <v>762</v>
      </c>
      <c r="E25" s="13">
        <v>2125</v>
      </c>
    </row>
    <row r="26" spans="1:5" x14ac:dyDescent="0.25"/>
    <row r="27" spans="1:5" hidden="1" x14ac:dyDescent="0.25">
      <c r="D27" s="14"/>
    </row>
  </sheetData>
  <sheetProtection algorithmName="SHA-512" hashValue="HjuU2/1drwbEpzMSP6mKOLA7n/rmHAlHN2Gs9PAWtpFyHGGt709+3BbjgdX757SYos4DV0Hkat0cpbLwkvoz3Q==" saltValue="Y7FrW89oEypii9f2D0kZGQ==" spinCount="100000" sheet="1" objects="1" scenarios="1"/>
  <mergeCells count="3">
    <mergeCell ref="C4:E4"/>
    <mergeCell ref="C5:E5"/>
    <mergeCell ref="C1:D1"/>
  </mergeCells>
  <hyperlinks>
    <hyperlink ref="C1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scale="88" orientation="portrait" r:id="rId1"/>
  <headerFooter>
    <oddHeader>&amp;C&amp;G</oddHeader>
  </headerFooter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L20"/>
  <sheetViews>
    <sheetView showGridLines="0" topLeftCell="B1" zoomScaleNormal="100" workbookViewId="0">
      <selection activeCell="B1" sqref="B1:C1"/>
    </sheetView>
  </sheetViews>
  <sheetFormatPr defaultColWidth="0" defaultRowHeight="15" zeroHeight="1" x14ac:dyDescent="0.25"/>
  <cols>
    <col min="1" max="1" width="0" style="11" hidden="1" customWidth="1"/>
    <col min="2" max="2" width="5.140625" style="11" customWidth="1"/>
    <col min="3" max="3" width="42" style="17" customWidth="1"/>
    <col min="4" max="11" width="19.85546875" style="11" customWidth="1"/>
    <col min="12" max="12" width="9.140625" style="11" customWidth="1"/>
    <col min="13" max="16384" width="9.140625" style="11" hidden="1"/>
  </cols>
  <sheetData>
    <row r="1" spans="1:11" x14ac:dyDescent="0.25">
      <c r="B1" s="81" t="s">
        <v>604</v>
      </c>
      <c r="C1" s="81"/>
    </row>
    <row r="2" spans="1:11" x14ac:dyDescent="0.25"/>
    <row r="3" spans="1:11" x14ac:dyDescent="0.25"/>
    <row r="4" spans="1:11" ht="23.25" x14ac:dyDescent="0.25">
      <c r="B4" s="88" t="s">
        <v>826</v>
      </c>
      <c r="C4" s="89"/>
      <c r="D4" s="89"/>
      <c r="E4" s="89"/>
      <c r="F4" s="89"/>
      <c r="G4" s="9"/>
      <c r="H4" s="9"/>
      <c r="I4" s="9"/>
      <c r="J4" s="9"/>
      <c r="K4" s="9"/>
    </row>
    <row r="5" spans="1:11" ht="15" customHeight="1" x14ac:dyDescent="0.25">
      <c r="B5" s="85" t="s">
        <v>607</v>
      </c>
      <c r="C5" s="86"/>
      <c r="D5" s="86"/>
      <c r="E5" s="86"/>
      <c r="F5" s="86"/>
      <c r="G5" s="9"/>
      <c r="H5" s="9"/>
      <c r="I5" s="9"/>
      <c r="J5" s="9"/>
      <c r="K5" s="9"/>
    </row>
    <row r="6" spans="1:11" ht="66" customHeight="1" x14ac:dyDescent="0.25">
      <c r="B6" s="1"/>
      <c r="C6" s="5"/>
      <c r="D6" s="2" t="s">
        <v>608</v>
      </c>
      <c r="E6" s="2" t="s">
        <v>609</v>
      </c>
      <c r="F6" s="2" t="s">
        <v>610</v>
      </c>
      <c r="G6" s="2" t="s">
        <v>632</v>
      </c>
      <c r="H6" s="2" t="s">
        <v>633</v>
      </c>
      <c r="I6" s="2" t="s">
        <v>634</v>
      </c>
      <c r="J6" s="2" t="s">
        <v>635</v>
      </c>
      <c r="K6" s="2" t="s">
        <v>819</v>
      </c>
    </row>
    <row r="7" spans="1:11" ht="16.5" customHeight="1" x14ac:dyDescent="0.25">
      <c r="B7" s="1"/>
      <c r="C7" s="5" t="s">
        <v>611</v>
      </c>
      <c r="D7" s="15"/>
      <c r="E7" s="15"/>
      <c r="F7" s="15"/>
      <c r="G7" s="2"/>
      <c r="H7" s="2"/>
      <c r="I7" s="2"/>
      <c r="J7" s="2"/>
      <c r="K7" s="2"/>
    </row>
    <row r="8" spans="1:11" x14ac:dyDescent="0.25">
      <c r="A8" s="8" t="s">
        <v>616</v>
      </c>
      <c r="B8" s="1" t="s">
        <v>5</v>
      </c>
      <c r="C8" s="15" t="s">
        <v>612</v>
      </c>
      <c r="D8" s="13">
        <v>1180167</v>
      </c>
      <c r="E8" s="13">
        <v>20835965</v>
      </c>
      <c r="F8" s="13">
        <v>541507</v>
      </c>
      <c r="G8" s="13">
        <v>22557639</v>
      </c>
      <c r="H8" s="13">
        <v>22502827</v>
      </c>
      <c r="I8" s="13">
        <v>54812</v>
      </c>
      <c r="J8" s="5"/>
      <c r="K8" s="5"/>
    </row>
    <row r="9" spans="1:11" x14ac:dyDescent="0.25">
      <c r="A9" s="8" t="s">
        <v>618</v>
      </c>
      <c r="B9" s="1" t="s">
        <v>6</v>
      </c>
      <c r="C9" s="15" t="s">
        <v>617</v>
      </c>
      <c r="D9" s="13">
        <v>233858</v>
      </c>
      <c r="E9" s="13">
        <v>2146538</v>
      </c>
      <c r="F9" s="13">
        <v>0</v>
      </c>
      <c r="G9" s="13">
        <v>2380396</v>
      </c>
      <c r="H9" s="13">
        <v>2187297</v>
      </c>
      <c r="I9" s="13">
        <v>193099</v>
      </c>
      <c r="J9" s="5"/>
      <c r="K9" s="5"/>
    </row>
    <row r="10" spans="1:11" x14ac:dyDescent="0.25">
      <c r="A10" s="8" t="s">
        <v>620</v>
      </c>
      <c r="B10" s="4" t="s">
        <v>7</v>
      </c>
      <c r="C10" s="5" t="s">
        <v>619</v>
      </c>
      <c r="D10" s="13">
        <v>1414025</v>
      </c>
      <c r="E10" s="13">
        <v>22982503</v>
      </c>
      <c r="F10" s="13">
        <v>541507</v>
      </c>
      <c r="G10" s="13">
        <v>24938035</v>
      </c>
      <c r="H10" s="13">
        <v>24690124</v>
      </c>
      <c r="I10" s="13">
        <v>247911</v>
      </c>
      <c r="J10" s="13">
        <v>0</v>
      </c>
      <c r="K10" s="13">
        <v>24938035</v>
      </c>
    </row>
    <row r="11" spans="1:11" x14ac:dyDescent="0.25">
      <c r="A11" s="8"/>
      <c r="B11" s="1"/>
      <c r="C11" s="5" t="s">
        <v>621</v>
      </c>
      <c r="D11" s="5"/>
      <c r="E11" s="5"/>
      <c r="F11" s="5"/>
      <c r="G11" s="5"/>
      <c r="H11" s="5"/>
      <c r="I11" s="5"/>
      <c r="J11" s="5"/>
      <c r="K11" s="5"/>
    </row>
    <row r="12" spans="1:11" ht="15" customHeight="1" x14ac:dyDescent="0.25">
      <c r="A12" s="8" t="s">
        <v>623</v>
      </c>
      <c r="B12" s="1" t="s">
        <v>8</v>
      </c>
      <c r="C12" s="15" t="s">
        <v>622</v>
      </c>
      <c r="D12" s="13">
        <v>1291445</v>
      </c>
      <c r="E12" s="13">
        <v>19320304</v>
      </c>
      <c r="F12" s="13">
        <v>0</v>
      </c>
      <c r="G12" s="13">
        <v>20611749</v>
      </c>
      <c r="H12" s="13">
        <v>20611749</v>
      </c>
      <c r="I12" s="13">
        <v>0</v>
      </c>
      <c r="J12" s="5"/>
      <c r="K12" s="5"/>
    </row>
    <row r="13" spans="1:11" ht="15" customHeight="1" x14ac:dyDescent="0.25">
      <c r="A13" s="8" t="s">
        <v>625</v>
      </c>
      <c r="B13" s="1" t="s">
        <v>9</v>
      </c>
      <c r="C13" s="15" t="s">
        <v>624</v>
      </c>
      <c r="D13" s="13">
        <v>0</v>
      </c>
      <c r="E13" s="13">
        <v>0</v>
      </c>
      <c r="F13" s="13">
        <v>295881</v>
      </c>
      <c r="G13" s="13">
        <v>295881</v>
      </c>
      <c r="H13" s="13">
        <v>295881</v>
      </c>
      <c r="I13" s="13">
        <v>0</v>
      </c>
      <c r="J13" s="5"/>
      <c r="K13" s="5"/>
    </row>
    <row r="14" spans="1:11" ht="25.5" x14ac:dyDescent="0.25">
      <c r="A14" s="8" t="s">
        <v>627</v>
      </c>
      <c r="B14" s="1" t="s">
        <v>10</v>
      </c>
      <c r="C14" s="15" t="s">
        <v>626</v>
      </c>
      <c r="D14" s="13">
        <v>0</v>
      </c>
      <c r="E14" s="13">
        <v>772</v>
      </c>
      <c r="F14" s="13">
        <v>0</v>
      </c>
      <c r="G14" s="13">
        <v>772</v>
      </c>
      <c r="H14" s="13">
        <v>772</v>
      </c>
      <c r="I14" s="13">
        <v>0</v>
      </c>
      <c r="J14" s="5"/>
      <c r="K14" s="5"/>
    </row>
    <row r="15" spans="1:11" ht="25.5" x14ac:dyDescent="0.25">
      <c r="A15" s="8" t="s">
        <v>629</v>
      </c>
      <c r="B15" s="1" t="s">
        <v>11</v>
      </c>
      <c r="C15" s="15" t="s">
        <v>628</v>
      </c>
      <c r="D15" s="13">
        <v>122581</v>
      </c>
      <c r="E15" s="13">
        <v>3661427</v>
      </c>
      <c r="F15" s="13">
        <v>245626</v>
      </c>
      <c r="G15" s="13">
        <v>4029634</v>
      </c>
      <c r="H15" s="13">
        <v>3781723</v>
      </c>
      <c r="I15" s="13">
        <v>247911</v>
      </c>
      <c r="J15" s="5"/>
      <c r="K15" s="5"/>
    </row>
    <row r="16" spans="1:11" x14ac:dyDescent="0.25">
      <c r="A16" s="8" t="s">
        <v>631</v>
      </c>
      <c r="B16" s="1" t="s">
        <v>12</v>
      </c>
      <c r="C16" s="15" t="s">
        <v>630</v>
      </c>
      <c r="D16" s="13">
        <v>38224</v>
      </c>
      <c r="E16" s="13">
        <v>766471</v>
      </c>
      <c r="F16" s="13">
        <v>255000</v>
      </c>
      <c r="G16" s="13">
        <v>1059695</v>
      </c>
      <c r="H16" s="13">
        <v>1008987</v>
      </c>
      <c r="I16" s="13">
        <v>4063</v>
      </c>
      <c r="J16" s="5"/>
      <c r="K16" s="5"/>
    </row>
    <row r="17" spans="3:11" x14ac:dyDescent="0.25"/>
    <row r="18" spans="3:11" hidden="1" x14ac:dyDescent="0.25">
      <c r="D18" s="17"/>
    </row>
    <row r="19" spans="3:11" hidden="1" x14ac:dyDescent="0.25">
      <c r="C19" s="17" t="s">
        <v>816</v>
      </c>
      <c r="D19" s="23" t="s">
        <v>817</v>
      </c>
      <c r="E19" s="23" t="s">
        <v>817</v>
      </c>
      <c r="F19" s="23" t="s">
        <v>817</v>
      </c>
      <c r="G19" s="23" t="s">
        <v>818</v>
      </c>
      <c r="H19" s="23" t="s">
        <v>818</v>
      </c>
      <c r="I19" s="23" t="s">
        <v>818</v>
      </c>
      <c r="J19" s="23" t="s">
        <v>818</v>
      </c>
      <c r="K19" s="23" t="s">
        <v>818</v>
      </c>
    </row>
    <row r="20" spans="3:11" hidden="1" x14ac:dyDescent="0.25">
      <c r="C20" s="17" t="s">
        <v>815</v>
      </c>
      <c r="D20" s="16" t="s">
        <v>613</v>
      </c>
      <c r="E20" s="16" t="s">
        <v>614</v>
      </c>
      <c r="F20" s="16" t="s">
        <v>615</v>
      </c>
      <c r="G20" s="16" t="s">
        <v>636</v>
      </c>
      <c r="H20" s="16" t="s">
        <v>637</v>
      </c>
      <c r="I20" s="16" t="s">
        <v>638</v>
      </c>
      <c r="J20" s="16" t="s">
        <v>639</v>
      </c>
      <c r="K20" s="16" t="s">
        <v>640</v>
      </c>
    </row>
  </sheetData>
  <sheetProtection algorithmName="SHA-512" hashValue="SRRNnGis5PSOJBksaQhBJJxfE63rcOqKXFfO1zOF3E7LULQEOR/QoPXpQQ9infQWxXZjtGL7Nx16AlnBoq/aWw==" saltValue="AleSxGuggHLP++aRm8U/Lg==" spinCount="100000" sheet="1" objects="1" scenarios="1"/>
  <mergeCells count="3">
    <mergeCell ref="B4:F4"/>
    <mergeCell ref="B5:F5"/>
    <mergeCell ref="B1:C1"/>
  </mergeCells>
  <hyperlinks>
    <hyperlink ref="B1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scale="63" orientation="landscape" r:id="rId1"/>
  <headerFooter>
    <oddHeader>&amp;C&amp;G</oddHeader>
  </headerFooter>
  <legacyDrawingHF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</sheetPr>
  <dimension ref="A1:F45"/>
  <sheetViews>
    <sheetView showGridLines="0" topLeftCell="C1" zoomScaleNormal="100" zoomScaleSheetLayoutView="90" workbookViewId="0">
      <selection activeCell="C1" sqref="C1:D1"/>
    </sheetView>
  </sheetViews>
  <sheetFormatPr defaultColWidth="0" defaultRowHeight="15" zeroHeight="1" x14ac:dyDescent="0.25"/>
  <cols>
    <col min="1" max="2" width="0" style="11" hidden="1" customWidth="1"/>
    <col min="3" max="3" width="5" style="11" customWidth="1"/>
    <col min="4" max="4" width="70" style="17" customWidth="1"/>
    <col min="5" max="5" width="12.140625" style="11" customWidth="1"/>
    <col min="6" max="6" width="9.140625" style="11" customWidth="1"/>
    <col min="7" max="16384" width="9.140625" style="11" hidden="1"/>
  </cols>
  <sheetData>
    <row r="1" spans="1:5" x14ac:dyDescent="0.25">
      <c r="C1" s="81" t="s">
        <v>604</v>
      </c>
      <c r="D1" s="81"/>
    </row>
    <row r="2" spans="1:5" x14ac:dyDescent="0.25"/>
    <row r="3" spans="1:5" x14ac:dyDescent="0.25"/>
    <row r="4" spans="1:5" ht="30" customHeight="1" x14ac:dyDescent="0.25">
      <c r="C4" s="90" t="s">
        <v>982</v>
      </c>
      <c r="D4" s="91"/>
      <c r="E4" s="91"/>
    </row>
    <row r="5" spans="1:5" ht="15" customHeight="1" x14ac:dyDescent="0.25">
      <c r="C5" s="80" t="s">
        <v>187</v>
      </c>
      <c r="D5" s="92"/>
      <c r="E5" s="92"/>
    </row>
    <row r="6" spans="1:5" ht="26.25" customHeight="1" x14ac:dyDescent="0.25">
      <c r="B6" s="8" t="s">
        <v>871</v>
      </c>
      <c r="C6" s="1"/>
      <c r="D6" s="5"/>
      <c r="E6" s="2" t="s">
        <v>671</v>
      </c>
    </row>
    <row r="7" spans="1:5" ht="15" customHeight="1" x14ac:dyDescent="0.25">
      <c r="A7" s="3" t="s">
        <v>279</v>
      </c>
      <c r="B7" s="11" t="str">
        <f>"Res_"&amp;$B$6&amp;"_"&amp;A7</f>
        <v>Res_ReOp_BM</v>
      </c>
      <c r="C7" s="1" t="s">
        <v>5</v>
      </c>
      <c r="D7" s="15" t="s">
        <v>829</v>
      </c>
      <c r="E7" s="13">
        <v>10107</v>
      </c>
    </row>
    <row r="8" spans="1:5" ht="15" customHeight="1" x14ac:dyDescent="0.25">
      <c r="A8" s="3" t="s">
        <v>831</v>
      </c>
      <c r="B8" s="11" t="str">
        <f t="shared" ref="B8:B43" si="0">"Res_"&amp;$B$6&amp;"_"&amp;A8</f>
        <v>Res_ReOp_BV</v>
      </c>
      <c r="C8" s="1" t="s">
        <v>6</v>
      </c>
      <c r="D8" s="15" t="s">
        <v>830</v>
      </c>
      <c r="E8" s="13">
        <v>125824</v>
      </c>
    </row>
    <row r="9" spans="1:5" ht="15" customHeight="1" x14ac:dyDescent="0.25">
      <c r="A9" s="24" t="s">
        <v>833</v>
      </c>
      <c r="B9" s="11" t="str">
        <f t="shared" si="0"/>
        <v>Res_ReOp_EB</v>
      </c>
      <c r="C9" s="1" t="s">
        <v>7</v>
      </c>
      <c r="D9" s="15" t="s">
        <v>832</v>
      </c>
      <c r="E9" s="13">
        <v>11862</v>
      </c>
    </row>
    <row r="10" spans="1:5" ht="15" customHeight="1" x14ac:dyDescent="0.25">
      <c r="A10" s="3" t="s">
        <v>835</v>
      </c>
      <c r="B10" s="11" t="str">
        <f t="shared" si="0"/>
        <v>Res_ReOp_iNM</v>
      </c>
      <c r="C10" s="1" t="s">
        <v>8</v>
      </c>
      <c r="D10" s="15" t="s">
        <v>834</v>
      </c>
      <c r="E10" s="13">
        <v>0</v>
      </c>
    </row>
    <row r="11" spans="1:5" ht="15" customHeight="1" x14ac:dyDescent="0.25">
      <c r="A11" s="3" t="s">
        <v>837</v>
      </c>
      <c r="B11" s="11" t="str">
        <f t="shared" si="0"/>
        <v>Res_ReOp_PGd</v>
      </c>
      <c r="C11" s="1" t="s">
        <v>9</v>
      </c>
      <c r="D11" s="15" t="s">
        <v>836</v>
      </c>
      <c r="E11" s="13">
        <v>-5732</v>
      </c>
    </row>
    <row r="12" spans="1:5" ht="15" customHeight="1" x14ac:dyDescent="0.25">
      <c r="A12" s="3" t="s">
        <v>839</v>
      </c>
      <c r="B12" s="11" t="str">
        <f t="shared" si="0"/>
        <v>Res_ReOp_BTot</v>
      </c>
      <c r="C12" s="4" t="s">
        <v>10</v>
      </c>
      <c r="D12" s="5" t="s">
        <v>838</v>
      </c>
      <c r="E12" s="13">
        <v>142061</v>
      </c>
    </row>
    <row r="13" spans="1:5" ht="15" customHeight="1" x14ac:dyDescent="0.25">
      <c r="A13" s="3" t="s">
        <v>840</v>
      </c>
      <c r="B13" s="11" t="str">
        <f t="shared" si="0"/>
        <v>Res_ReOp_iTV</v>
      </c>
      <c r="C13" s="1" t="s">
        <v>11</v>
      </c>
      <c r="D13" s="15" t="s">
        <v>2</v>
      </c>
      <c r="E13" s="13">
        <v>-52817</v>
      </c>
    </row>
    <row r="14" spans="1:5" ht="15" customHeight="1" x14ac:dyDescent="0.25">
      <c r="A14" s="3" t="s">
        <v>841</v>
      </c>
      <c r="B14" s="11" t="str">
        <f t="shared" si="0"/>
        <v>Res_ReOp_iAV</v>
      </c>
      <c r="C14" s="1" t="s">
        <v>12</v>
      </c>
      <c r="D14" s="15" t="s">
        <v>3</v>
      </c>
      <c r="E14" s="13">
        <v>122389</v>
      </c>
    </row>
    <row r="15" spans="1:5" ht="15" customHeight="1" x14ac:dyDescent="0.25">
      <c r="A15" s="3" t="s">
        <v>375</v>
      </c>
      <c r="B15" s="11" t="str">
        <f t="shared" si="0"/>
        <v>Res_ReOp_iEjd</v>
      </c>
      <c r="C15" s="1" t="s">
        <v>13</v>
      </c>
      <c r="D15" s="15" t="s">
        <v>4</v>
      </c>
      <c r="E15" s="13">
        <v>56918</v>
      </c>
    </row>
    <row r="16" spans="1:5" ht="15" customHeight="1" x14ac:dyDescent="0.25">
      <c r="A16" s="3" t="s">
        <v>315</v>
      </c>
      <c r="B16" s="11" t="str">
        <f t="shared" si="0"/>
        <v>Res_ReOp_RiU</v>
      </c>
      <c r="C16" s="1" t="s">
        <v>14</v>
      </c>
      <c r="D16" s="15" t="s">
        <v>46</v>
      </c>
      <c r="E16" s="13">
        <v>1655401</v>
      </c>
    </row>
    <row r="17" spans="1:5" ht="15" customHeight="1" x14ac:dyDescent="0.25">
      <c r="A17" s="3" t="s">
        <v>283</v>
      </c>
      <c r="B17" s="11" t="str">
        <f t="shared" si="0"/>
        <v>Res_ReOp_Kurs</v>
      </c>
      <c r="C17" s="1" t="s">
        <v>15</v>
      </c>
      <c r="D17" s="15" t="s">
        <v>47</v>
      </c>
      <c r="E17" s="13">
        <v>-1395571</v>
      </c>
    </row>
    <row r="18" spans="1:5" ht="15" customHeight="1" x14ac:dyDescent="0.25">
      <c r="A18" s="3" t="s">
        <v>316</v>
      </c>
      <c r="B18" s="11" t="str">
        <f t="shared" si="0"/>
        <v>Res_ReOp_Rug</v>
      </c>
      <c r="C18" s="1" t="s">
        <v>16</v>
      </c>
      <c r="D18" s="15" t="s">
        <v>48</v>
      </c>
      <c r="E18" s="13">
        <v>-29099</v>
      </c>
    </row>
    <row r="19" spans="1:5" ht="15" customHeight="1" x14ac:dyDescent="0.25">
      <c r="A19" s="3" t="s">
        <v>284</v>
      </c>
      <c r="B19" s="11" t="str">
        <f t="shared" si="0"/>
        <v>Res_ReOp_AdmV</v>
      </c>
      <c r="C19" s="1" t="s">
        <v>17</v>
      </c>
      <c r="D19" s="15" t="s">
        <v>49</v>
      </c>
      <c r="E19" s="13">
        <v>-55367</v>
      </c>
    </row>
    <row r="20" spans="1:5" ht="15" customHeight="1" x14ac:dyDescent="0.25">
      <c r="A20" s="3" t="s">
        <v>381</v>
      </c>
      <c r="B20" s="11" t="str">
        <f t="shared" si="0"/>
        <v>Res_ReOp_iaTot</v>
      </c>
      <c r="C20" s="4" t="s">
        <v>18</v>
      </c>
      <c r="D20" s="5" t="s">
        <v>842</v>
      </c>
      <c r="E20" s="13">
        <v>301854</v>
      </c>
    </row>
    <row r="21" spans="1:5" ht="15" customHeight="1" x14ac:dyDescent="0.25">
      <c r="A21" s="3" t="s">
        <v>285</v>
      </c>
      <c r="B21" s="11" t="str">
        <f t="shared" si="0"/>
        <v>Res_ReOp_Pas</v>
      </c>
      <c r="C21" s="1" t="s">
        <v>19</v>
      </c>
      <c r="D21" s="15" t="s">
        <v>51</v>
      </c>
      <c r="E21" s="13">
        <v>-41382</v>
      </c>
    </row>
    <row r="22" spans="1:5" ht="15" customHeight="1" x14ac:dyDescent="0.25">
      <c r="A22" s="3" t="s">
        <v>844</v>
      </c>
      <c r="B22" s="11" t="str">
        <f t="shared" si="0"/>
        <v>Res_ReOp_iaPTot</v>
      </c>
      <c r="C22" s="4" t="s">
        <v>20</v>
      </c>
      <c r="D22" s="5" t="s">
        <v>843</v>
      </c>
      <c r="E22" s="13">
        <v>260472</v>
      </c>
    </row>
    <row r="23" spans="1:5" ht="15" customHeight="1" x14ac:dyDescent="0.25">
      <c r="A23" s="3" t="s">
        <v>846</v>
      </c>
      <c r="B23" s="11" t="str">
        <f t="shared" si="0"/>
        <v>Res_ReOp_UPy</v>
      </c>
      <c r="C23" s="1" t="s">
        <v>21</v>
      </c>
      <c r="D23" s="15" t="s">
        <v>845</v>
      </c>
      <c r="E23" s="13">
        <v>-1715363</v>
      </c>
    </row>
    <row r="24" spans="1:5" ht="15" customHeight="1" x14ac:dyDescent="0.25">
      <c r="A24" s="3" t="s">
        <v>318</v>
      </c>
      <c r="B24" s="11" t="str">
        <f t="shared" si="0"/>
        <v>Res_ReOp_MGd</v>
      </c>
      <c r="C24" s="1" t="s">
        <v>22</v>
      </c>
      <c r="D24" s="15" t="s">
        <v>53</v>
      </c>
      <c r="E24" s="13">
        <v>78948</v>
      </c>
    </row>
    <row r="25" spans="1:5" ht="15" customHeight="1" x14ac:dyDescent="0.25">
      <c r="A25" s="3" t="s">
        <v>847</v>
      </c>
      <c r="B25" s="11" t="str">
        <f t="shared" si="0"/>
        <v>Res_ReOp_Ehs</v>
      </c>
      <c r="C25" s="1" t="s">
        <v>23</v>
      </c>
      <c r="D25" s="15" t="s">
        <v>54</v>
      </c>
      <c r="E25" s="13">
        <v>0</v>
      </c>
    </row>
    <row r="26" spans="1:5" ht="15" customHeight="1" x14ac:dyDescent="0.25">
      <c r="A26" s="3" t="s">
        <v>848</v>
      </c>
      <c r="B26" s="11" t="str">
        <f t="shared" si="0"/>
        <v>Res_ReOp_GEhs</v>
      </c>
      <c r="C26" s="1" t="s">
        <v>24</v>
      </c>
      <c r="D26" s="15" t="s">
        <v>55</v>
      </c>
      <c r="E26" s="13">
        <v>0</v>
      </c>
    </row>
    <row r="27" spans="1:5" ht="15" customHeight="1" x14ac:dyDescent="0.25">
      <c r="A27" s="3" t="s">
        <v>850</v>
      </c>
      <c r="B27" s="11" t="str">
        <f t="shared" si="0"/>
        <v>Res_ReOp_PYTot</v>
      </c>
      <c r="C27" s="4" t="s">
        <v>25</v>
      </c>
      <c r="D27" s="5" t="s">
        <v>849</v>
      </c>
      <c r="E27" s="13">
        <v>-1636415</v>
      </c>
    </row>
    <row r="28" spans="1:5" ht="15" customHeight="1" x14ac:dyDescent="0.25">
      <c r="A28" s="3" t="s">
        <v>351</v>
      </c>
      <c r="B28" s="11" t="str">
        <f t="shared" si="0"/>
        <v>Res_ReOp_Phs</v>
      </c>
      <c r="C28" s="1" t="s">
        <v>26</v>
      </c>
      <c r="D28" s="15" t="s">
        <v>851</v>
      </c>
      <c r="E28" s="13">
        <v>2203822</v>
      </c>
    </row>
    <row r="29" spans="1:5" ht="15" customHeight="1" x14ac:dyDescent="0.25">
      <c r="A29" s="3" t="s">
        <v>853</v>
      </c>
      <c r="B29" s="11" t="str">
        <f t="shared" si="0"/>
        <v>Res_ReOp_Gfa</v>
      </c>
      <c r="C29" s="1" t="s">
        <v>27</v>
      </c>
      <c r="D29" s="15" t="s">
        <v>852</v>
      </c>
      <c r="E29" s="13">
        <v>-1746</v>
      </c>
    </row>
    <row r="30" spans="1:5" ht="15" customHeight="1" x14ac:dyDescent="0.25">
      <c r="A30" s="3" t="s">
        <v>855</v>
      </c>
      <c r="B30" s="11" t="str">
        <f t="shared" si="0"/>
        <v>Res_ReOp_PHTot</v>
      </c>
      <c r="C30" s="4" t="s">
        <v>28</v>
      </c>
      <c r="D30" s="5" t="s">
        <v>854</v>
      </c>
      <c r="E30" s="13">
        <v>2202076</v>
      </c>
    </row>
    <row r="31" spans="1:5" ht="15" customHeight="1" x14ac:dyDescent="0.25">
      <c r="A31" s="3" t="s">
        <v>857</v>
      </c>
      <c r="B31" s="11" t="str">
        <f t="shared" si="0"/>
        <v>Res_ReOp_TB</v>
      </c>
      <c r="C31" s="1" t="s">
        <v>29</v>
      </c>
      <c r="D31" s="15" t="s">
        <v>856</v>
      </c>
      <c r="E31" s="13">
        <v>0</v>
      </c>
    </row>
    <row r="32" spans="1:5" ht="15" customHeight="1" x14ac:dyDescent="0.25">
      <c r="A32" s="3" t="s">
        <v>859</v>
      </c>
      <c r="B32" s="11" t="str">
        <f t="shared" si="0"/>
        <v>Res_ReOp_KBp</v>
      </c>
      <c r="C32" s="1" t="s">
        <v>30</v>
      </c>
      <c r="D32" s="15" t="s">
        <v>858</v>
      </c>
      <c r="E32" s="13">
        <v>0</v>
      </c>
    </row>
    <row r="33" spans="1:5" ht="15" customHeight="1" x14ac:dyDescent="0.25">
      <c r="A33" s="3" t="s">
        <v>861</v>
      </c>
      <c r="B33" s="11" t="str">
        <f t="shared" si="0"/>
        <v>Res_ReOp_BoTot</v>
      </c>
      <c r="C33" s="4" t="s">
        <v>31</v>
      </c>
      <c r="D33" s="5" t="s">
        <v>860</v>
      </c>
      <c r="E33" s="13">
        <v>0</v>
      </c>
    </row>
    <row r="34" spans="1:5" ht="15" customHeight="1" x14ac:dyDescent="0.25">
      <c r="A34" s="3" t="s">
        <v>292</v>
      </c>
      <c r="B34" s="11" t="str">
        <f t="shared" si="0"/>
        <v>Res_ReOp_Eom</v>
      </c>
      <c r="C34" s="1" t="s">
        <v>32</v>
      </c>
      <c r="D34" s="15" t="s">
        <v>57</v>
      </c>
      <c r="E34" s="13">
        <v>0</v>
      </c>
    </row>
    <row r="35" spans="1:5" ht="15" customHeight="1" x14ac:dyDescent="0.25">
      <c r="A35" s="3" t="s">
        <v>293</v>
      </c>
      <c r="B35" s="11" t="str">
        <f t="shared" si="0"/>
        <v>Res_ReOp_Aom</v>
      </c>
      <c r="C35" s="1" t="s">
        <v>33</v>
      </c>
      <c r="D35" s="15" t="s">
        <v>92</v>
      </c>
      <c r="E35" s="13">
        <v>-29846</v>
      </c>
    </row>
    <row r="36" spans="1:5" ht="15" customHeight="1" x14ac:dyDescent="0.25">
      <c r="A36" s="3" t="s">
        <v>319</v>
      </c>
      <c r="B36" s="11" t="str">
        <f t="shared" si="0"/>
        <v>Res_ReOp_PGG</v>
      </c>
      <c r="C36" s="1" t="s">
        <v>34</v>
      </c>
      <c r="D36" s="15" t="s">
        <v>862</v>
      </c>
      <c r="E36" s="13">
        <v>0</v>
      </c>
    </row>
    <row r="37" spans="1:5" ht="15" customHeight="1" x14ac:dyDescent="0.25">
      <c r="A37" s="3" t="s">
        <v>294</v>
      </c>
      <c r="B37" s="11" t="str">
        <f t="shared" si="0"/>
        <v>Res_ReOp_DTot</v>
      </c>
      <c r="C37" s="4" t="s">
        <v>35</v>
      </c>
      <c r="D37" s="5" t="s">
        <v>863</v>
      </c>
      <c r="E37" s="13">
        <v>-29846</v>
      </c>
    </row>
    <row r="38" spans="1:5" ht="15" customHeight="1" x14ac:dyDescent="0.25">
      <c r="A38" s="3" t="s">
        <v>865</v>
      </c>
      <c r="B38" s="11" t="str">
        <f t="shared" si="0"/>
        <v>Res_ReOp_PtTot</v>
      </c>
      <c r="C38" s="4" t="s">
        <v>36</v>
      </c>
      <c r="D38" s="5" t="s">
        <v>864</v>
      </c>
      <c r="E38" s="13">
        <v>938348</v>
      </c>
    </row>
    <row r="39" spans="1:5" ht="15" customHeight="1" x14ac:dyDescent="0.25">
      <c r="A39" s="3" t="s">
        <v>385</v>
      </c>
      <c r="B39" s="11" t="str">
        <f t="shared" si="0"/>
        <v>Res_ReOp_Xind</v>
      </c>
      <c r="C39" s="1" t="s">
        <v>37</v>
      </c>
      <c r="D39" s="15" t="s">
        <v>62</v>
      </c>
      <c r="E39" s="13">
        <v>0</v>
      </c>
    </row>
    <row r="40" spans="1:5" ht="15" customHeight="1" x14ac:dyDescent="0.25">
      <c r="A40" s="3" t="s">
        <v>386</v>
      </c>
      <c r="B40" s="11" t="str">
        <f t="shared" si="0"/>
        <v>Res_ReOp_Xomk</v>
      </c>
      <c r="C40" s="1" t="s">
        <v>38</v>
      </c>
      <c r="D40" s="15" t="s">
        <v>194</v>
      </c>
      <c r="E40" s="13">
        <v>0</v>
      </c>
    </row>
    <row r="41" spans="1:5" ht="15" customHeight="1" x14ac:dyDescent="0.25">
      <c r="A41" s="3" t="s">
        <v>269</v>
      </c>
      <c r="B41" s="11" t="str">
        <f t="shared" si="0"/>
        <v>Res_ReOp_ResTot</v>
      </c>
      <c r="C41" s="4" t="s">
        <v>39</v>
      </c>
      <c r="D41" s="5" t="s">
        <v>866</v>
      </c>
      <c r="E41" s="13">
        <v>938348</v>
      </c>
    </row>
    <row r="42" spans="1:5" ht="15" customHeight="1" x14ac:dyDescent="0.25">
      <c r="A42" s="3" t="s">
        <v>868</v>
      </c>
      <c r="B42" s="11" t="str">
        <f t="shared" si="0"/>
        <v>Res_ReOp_XSA</v>
      </c>
      <c r="C42" s="1" t="s">
        <v>40</v>
      </c>
      <c r="D42" s="15" t="s">
        <v>867</v>
      </c>
      <c r="E42" s="13">
        <v>-3689</v>
      </c>
    </row>
    <row r="43" spans="1:5" ht="15" customHeight="1" x14ac:dyDescent="0.25">
      <c r="A43" s="3" t="s">
        <v>870</v>
      </c>
      <c r="B43" s="11" t="str">
        <f t="shared" si="0"/>
        <v>Res_ReOp_ResNTot</v>
      </c>
      <c r="C43" s="4" t="s">
        <v>41</v>
      </c>
      <c r="D43" s="5" t="s">
        <v>869</v>
      </c>
      <c r="E43" s="13">
        <v>934659</v>
      </c>
    </row>
    <row r="44" spans="1:5" x14ac:dyDescent="0.25"/>
    <row r="45" spans="1:5" hidden="1" x14ac:dyDescent="0.25">
      <c r="D45" s="14"/>
    </row>
  </sheetData>
  <sheetProtection algorithmName="SHA-512" hashValue="7aXV8kUrzY2eUE+L6R8M/rNsydmEUQMSMQcX9gVqgHKDp6AWSNNrvYDSemPyUsels7V9/SRmMtHWxHUOxBeWNA==" saltValue="6n1zttljlA2VgVvNHfcgxg==" spinCount="100000" sheet="1" objects="1" scenarios="1"/>
  <mergeCells count="3">
    <mergeCell ref="C4:E4"/>
    <mergeCell ref="C5:E5"/>
    <mergeCell ref="C1:D1"/>
  </mergeCells>
  <hyperlinks>
    <hyperlink ref="C1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&amp;C&amp;G</oddHeader>
  </headerFooter>
  <ignoredErrors>
    <ignoredError sqref="C5" numberStoredAsText="1"/>
  </ignoredErrors>
  <legacyDrawingHF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</sheetPr>
  <dimension ref="A1:F77"/>
  <sheetViews>
    <sheetView showGridLines="0" topLeftCell="C1" zoomScaleNormal="100" workbookViewId="0">
      <selection activeCell="C1" sqref="C1:D1"/>
    </sheetView>
  </sheetViews>
  <sheetFormatPr defaultColWidth="0" defaultRowHeight="15" zeroHeight="1" x14ac:dyDescent="0.25"/>
  <cols>
    <col min="1" max="2" width="0" style="11" hidden="1" customWidth="1"/>
    <col min="3" max="3" width="5" style="11" customWidth="1"/>
    <col min="4" max="4" width="85.7109375" style="17" customWidth="1"/>
    <col min="5" max="5" width="12.140625" style="11" customWidth="1"/>
    <col min="6" max="6" width="9.140625" style="11" customWidth="1"/>
    <col min="7" max="16384" width="9.140625" style="11" hidden="1"/>
  </cols>
  <sheetData>
    <row r="1" spans="1:5" x14ac:dyDescent="0.25">
      <c r="C1" s="81" t="s">
        <v>604</v>
      </c>
      <c r="D1" s="81"/>
    </row>
    <row r="2" spans="1:5" x14ac:dyDescent="0.25"/>
    <row r="3" spans="1:5" x14ac:dyDescent="0.25"/>
    <row r="4" spans="1:5" ht="30" customHeight="1" x14ac:dyDescent="0.25">
      <c r="C4" s="90" t="s">
        <v>983</v>
      </c>
      <c r="D4" s="91"/>
      <c r="E4" s="91"/>
    </row>
    <row r="5" spans="1:5" ht="15" customHeight="1" x14ac:dyDescent="0.25">
      <c r="C5" s="80" t="s">
        <v>187</v>
      </c>
      <c r="D5" s="80"/>
      <c r="E5" s="80"/>
    </row>
    <row r="6" spans="1:5" ht="26.25" customHeight="1" x14ac:dyDescent="0.25">
      <c r="C6" s="1"/>
      <c r="D6" s="5"/>
      <c r="E6" s="2" t="s">
        <v>671</v>
      </c>
    </row>
    <row r="7" spans="1:5" ht="15" customHeight="1" x14ac:dyDescent="0.25">
      <c r="B7" s="8" t="s">
        <v>278</v>
      </c>
      <c r="C7" s="1"/>
      <c r="D7" s="5" t="s">
        <v>95</v>
      </c>
      <c r="E7" s="2"/>
    </row>
    <row r="8" spans="1:5" ht="15" customHeight="1" x14ac:dyDescent="0.25">
      <c r="A8" s="3" t="s">
        <v>247</v>
      </c>
      <c r="B8" s="11" t="str">
        <f>"Bal_"&amp;$B$7&amp;"_"&amp;A8</f>
        <v>Bal_AkPa_iak</v>
      </c>
      <c r="C8" s="1" t="s">
        <v>5</v>
      </c>
      <c r="D8" s="15" t="s">
        <v>96</v>
      </c>
      <c r="E8" s="13">
        <v>0</v>
      </c>
    </row>
    <row r="9" spans="1:5" ht="15" customHeight="1" x14ac:dyDescent="0.25">
      <c r="A9" s="3" t="s">
        <v>248</v>
      </c>
      <c r="B9" s="11" t="str">
        <f t="shared" ref="B9:B44" si="0">"Bal_"&amp;$B$7&amp;"_"&amp;A9</f>
        <v>Bal_AkPa_Dm</v>
      </c>
      <c r="C9" s="1" t="s">
        <v>6</v>
      </c>
      <c r="D9" s="15" t="s">
        <v>97</v>
      </c>
      <c r="E9" s="13">
        <v>0</v>
      </c>
    </row>
    <row r="10" spans="1:5" ht="15" customHeight="1" x14ac:dyDescent="0.25">
      <c r="A10" s="3" t="s">
        <v>249</v>
      </c>
      <c r="B10" s="11" t="str">
        <f t="shared" si="0"/>
        <v>Bal_AkPa_Dejd</v>
      </c>
      <c r="C10" s="1" t="s">
        <v>7</v>
      </c>
      <c r="D10" s="15" t="s">
        <v>98</v>
      </c>
      <c r="E10" s="13">
        <v>0</v>
      </c>
    </row>
    <row r="11" spans="1:5" ht="15" customHeight="1" x14ac:dyDescent="0.25">
      <c r="A11" s="3" t="s">
        <v>327</v>
      </c>
      <c r="B11" s="11" t="str">
        <f t="shared" si="0"/>
        <v>Bal_AkPa_MATot</v>
      </c>
      <c r="C11" s="4" t="s">
        <v>8</v>
      </c>
      <c r="D11" s="5" t="s">
        <v>99</v>
      </c>
      <c r="E11" s="13">
        <v>0</v>
      </c>
    </row>
    <row r="12" spans="1:5" ht="15" customHeight="1" x14ac:dyDescent="0.25">
      <c r="A12" s="3" t="s">
        <v>375</v>
      </c>
      <c r="B12" s="11" t="str">
        <f t="shared" si="0"/>
        <v>Bal_AkPa_iEjd</v>
      </c>
      <c r="C12" s="1" t="s">
        <v>9</v>
      </c>
      <c r="D12" s="15" t="s">
        <v>100</v>
      </c>
      <c r="E12" s="13">
        <v>1580994</v>
      </c>
    </row>
    <row r="13" spans="1:5" ht="15" customHeight="1" x14ac:dyDescent="0.25">
      <c r="A13" s="3" t="s">
        <v>376</v>
      </c>
      <c r="B13" s="11" t="str">
        <f t="shared" si="0"/>
        <v>Bal_AkPa_KapTv</v>
      </c>
      <c r="C13" s="1" t="s">
        <v>10</v>
      </c>
      <c r="D13" s="15" t="s">
        <v>101</v>
      </c>
      <c r="E13" s="13">
        <v>1596198</v>
      </c>
    </row>
    <row r="14" spans="1:5" ht="15" customHeight="1" x14ac:dyDescent="0.25">
      <c r="A14" s="3" t="s">
        <v>377</v>
      </c>
      <c r="B14" s="11" t="str">
        <f t="shared" si="0"/>
        <v>Bal_AkPa_UTv</v>
      </c>
      <c r="C14" s="1" t="s">
        <v>11</v>
      </c>
      <c r="D14" s="15" t="s">
        <v>102</v>
      </c>
      <c r="E14" s="13">
        <v>413381</v>
      </c>
    </row>
    <row r="15" spans="1:5" ht="15" customHeight="1" x14ac:dyDescent="0.25">
      <c r="A15" s="3" t="s">
        <v>378</v>
      </c>
      <c r="B15" s="11" t="str">
        <f t="shared" si="0"/>
        <v>Bal_AkPa_KapAv</v>
      </c>
      <c r="C15" s="1" t="s">
        <v>12</v>
      </c>
      <c r="D15" s="15" t="s">
        <v>103</v>
      </c>
      <c r="E15" s="13">
        <v>748511</v>
      </c>
    </row>
    <row r="16" spans="1:5" ht="15" customHeight="1" x14ac:dyDescent="0.25">
      <c r="A16" s="3" t="s">
        <v>379</v>
      </c>
      <c r="B16" s="11" t="str">
        <f t="shared" si="0"/>
        <v>Bal_AkPa_UAv</v>
      </c>
      <c r="C16" s="1" t="s">
        <v>13</v>
      </c>
      <c r="D16" s="15" t="s">
        <v>104</v>
      </c>
      <c r="E16" s="13">
        <v>0</v>
      </c>
    </row>
    <row r="17" spans="1:5" ht="15" customHeight="1" x14ac:dyDescent="0.25">
      <c r="A17" s="3" t="s">
        <v>251</v>
      </c>
      <c r="B17" s="11" t="str">
        <f t="shared" si="0"/>
        <v>Bal_AkPa_invTot</v>
      </c>
      <c r="C17" s="4" t="s">
        <v>14</v>
      </c>
      <c r="D17" s="5" t="s">
        <v>105</v>
      </c>
      <c r="E17" s="13">
        <v>2758090</v>
      </c>
    </row>
    <row r="18" spans="1:5" ht="15" customHeight="1" x14ac:dyDescent="0.25">
      <c r="A18" s="3" t="s">
        <v>252</v>
      </c>
      <c r="B18" s="11" t="str">
        <f t="shared" si="0"/>
        <v>Bal_AkPa_Kapa</v>
      </c>
      <c r="C18" s="1" t="s">
        <v>15</v>
      </c>
      <c r="D18" s="15" t="s">
        <v>106</v>
      </c>
      <c r="E18" s="13">
        <v>1439661</v>
      </c>
    </row>
    <row r="19" spans="1:5" ht="15" customHeight="1" x14ac:dyDescent="0.25">
      <c r="A19" s="3" t="s">
        <v>253</v>
      </c>
      <c r="B19" s="11" t="str">
        <f t="shared" si="0"/>
        <v>Bal_AkPa_invAn</v>
      </c>
      <c r="C19" s="1" t="s">
        <v>16</v>
      </c>
      <c r="D19" s="15" t="s">
        <v>107</v>
      </c>
      <c r="E19" s="13">
        <v>11214530</v>
      </c>
    </row>
    <row r="20" spans="1:5" ht="15" customHeight="1" x14ac:dyDescent="0.25">
      <c r="A20" s="3" t="s">
        <v>399</v>
      </c>
      <c r="B20" s="11" t="str">
        <f t="shared" si="0"/>
        <v>Bal_AkPa_ObL</v>
      </c>
      <c r="C20" s="1" t="s">
        <v>17</v>
      </c>
      <c r="D20" s="15" t="s">
        <v>108</v>
      </c>
      <c r="E20" s="13">
        <v>32077385</v>
      </c>
    </row>
    <row r="21" spans="1:5" ht="15" customHeight="1" x14ac:dyDescent="0.25">
      <c r="A21" s="3" t="s">
        <v>254</v>
      </c>
      <c r="B21" s="11" t="str">
        <f t="shared" si="0"/>
        <v>Bal_AkPa_AnKi</v>
      </c>
      <c r="C21" s="1" t="s">
        <v>18</v>
      </c>
      <c r="D21" s="15" t="s">
        <v>109</v>
      </c>
      <c r="E21" s="13">
        <v>0</v>
      </c>
    </row>
    <row r="22" spans="1:5" ht="15" customHeight="1" x14ac:dyDescent="0.25">
      <c r="A22" s="3" t="s">
        <v>255</v>
      </c>
      <c r="B22" s="11" t="str">
        <f t="shared" si="0"/>
        <v>Bal_AkPa_PUd</v>
      </c>
      <c r="C22" s="1" t="s">
        <v>19</v>
      </c>
      <c r="D22" s="15" t="s">
        <v>110</v>
      </c>
      <c r="E22" s="13">
        <v>1369830</v>
      </c>
    </row>
    <row r="23" spans="1:5" ht="15" customHeight="1" x14ac:dyDescent="0.25">
      <c r="A23" s="3" t="s">
        <v>256</v>
      </c>
      <c r="B23" s="11" t="str">
        <f t="shared" si="0"/>
        <v>Bal_AkPa_Xud</v>
      </c>
      <c r="C23" s="1" t="s">
        <v>20</v>
      </c>
      <c r="D23" s="15" t="s">
        <v>111</v>
      </c>
      <c r="E23" s="13">
        <v>202729</v>
      </c>
    </row>
    <row r="24" spans="1:5" ht="15" customHeight="1" x14ac:dyDescent="0.25">
      <c r="A24" s="3" t="s">
        <v>257</v>
      </c>
      <c r="B24" s="11" t="str">
        <f t="shared" si="0"/>
        <v>Bal_AkPa_iKre</v>
      </c>
      <c r="C24" s="1" t="s">
        <v>21</v>
      </c>
      <c r="D24" s="15" t="s">
        <v>112</v>
      </c>
      <c r="E24" s="13">
        <v>215280</v>
      </c>
    </row>
    <row r="25" spans="1:5" ht="15" customHeight="1" x14ac:dyDescent="0.25">
      <c r="A25" s="3" t="s">
        <v>258</v>
      </c>
      <c r="B25" s="11" t="str">
        <f t="shared" si="0"/>
        <v>Bal_AkPa_Xinv</v>
      </c>
      <c r="C25" s="1" t="s">
        <v>22</v>
      </c>
      <c r="D25" s="15" t="s">
        <v>113</v>
      </c>
      <c r="E25" s="13">
        <v>7632309</v>
      </c>
    </row>
    <row r="26" spans="1:5" ht="15" customHeight="1" x14ac:dyDescent="0.25">
      <c r="A26" s="3" t="s">
        <v>387</v>
      </c>
      <c r="B26" s="11" t="str">
        <f t="shared" si="0"/>
        <v>Bal_AkPa_FinTot</v>
      </c>
      <c r="C26" s="4" t="s">
        <v>23</v>
      </c>
      <c r="D26" s="5" t="s">
        <v>203</v>
      </c>
      <c r="E26" s="13">
        <v>54151724</v>
      </c>
    </row>
    <row r="27" spans="1:5" ht="15" customHeight="1" x14ac:dyDescent="0.25">
      <c r="A27" s="3" t="s">
        <v>250</v>
      </c>
      <c r="B27" s="11" t="str">
        <f t="shared" si="0"/>
        <v>Bal_AkPa_iakTot</v>
      </c>
      <c r="C27" s="4" t="s">
        <v>24</v>
      </c>
      <c r="D27" s="5" t="s">
        <v>872</v>
      </c>
      <c r="E27" s="13">
        <v>58490808</v>
      </c>
    </row>
    <row r="28" spans="1:5" ht="15" customHeight="1" x14ac:dyDescent="0.25">
      <c r="A28" s="3" t="s">
        <v>329</v>
      </c>
      <c r="B28" s="11" t="str">
        <f t="shared" si="0"/>
        <v>Bal_AkPa_GfPh</v>
      </c>
      <c r="C28" s="1" t="s">
        <v>25</v>
      </c>
      <c r="D28" s="15" t="s">
        <v>873</v>
      </c>
      <c r="E28" s="13">
        <v>0</v>
      </c>
    </row>
    <row r="29" spans="1:5" ht="15" customHeight="1" x14ac:dyDescent="0.25">
      <c r="A29" s="3" t="s">
        <v>331</v>
      </c>
      <c r="B29" s="11" t="str">
        <f t="shared" si="0"/>
        <v>Bal_AkPa_GfEh</v>
      </c>
      <c r="C29" s="1" t="s">
        <v>26</v>
      </c>
      <c r="D29" s="15" t="s">
        <v>117</v>
      </c>
      <c r="E29" s="13">
        <v>0</v>
      </c>
    </row>
    <row r="30" spans="1:5" ht="15" customHeight="1" x14ac:dyDescent="0.25">
      <c r="A30" s="3" t="s">
        <v>333</v>
      </c>
      <c r="B30" s="11" t="str">
        <f t="shared" si="0"/>
        <v>Bal_AkPa_GfTot</v>
      </c>
      <c r="C30" s="4" t="s">
        <v>27</v>
      </c>
      <c r="D30" s="5" t="s">
        <v>874</v>
      </c>
      <c r="E30" s="13">
        <v>0</v>
      </c>
    </row>
    <row r="31" spans="1:5" ht="15" customHeight="1" x14ac:dyDescent="0.25">
      <c r="A31" s="3" t="s">
        <v>876</v>
      </c>
      <c r="B31" s="11" t="str">
        <f t="shared" si="0"/>
        <v>Bal_AkPa_TM</v>
      </c>
      <c r="C31" s="1" t="s">
        <v>28</v>
      </c>
      <c r="D31" s="15" t="s">
        <v>875</v>
      </c>
      <c r="E31" s="13">
        <v>198</v>
      </c>
    </row>
    <row r="32" spans="1:5" ht="15" customHeight="1" x14ac:dyDescent="0.25">
      <c r="A32" s="3" t="s">
        <v>338</v>
      </c>
      <c r="B32" s="11" t="str">
        <f t="shared" si="0"/>
        <v>Bal_AkPa_TTv</v>
      </c>
      <c r="C32" s="1" t="s">
        <v>29</v>
      </c>
      <c r="D32" s="15" t="s">
        <v>121</v>
      </c>
      <c r="E32" s="13">
        <v>27729</v>
      </c>
    </row>
    <row r="33" spans="1:5" ht="15" customHeight="1" x14ac:dyDescent="0.25">
      <c r="A33" s="3" t="s">
        <v>339</v>
      </c>
      <c r="B33" s="11" t="str">
        <f t="shared" si="0"/>
        <v>Bal_AkPa_TAv</v>
      </c>
      <c r="C33" s="1" t="s">
        <v>30</v>
      </c>
      <c r="D33" s="15" t="s">
        <v>122</v>
      </c>
      <c r="E33" s="13">
        <v>18687</v>
      </c>
    </row>
    <row r="34" spans="1:5" ht="15" customHeight="1" x14ac:dyDescent="0.25">
      <c r="A34" s="3" t="s">
        <v>877</v>
      </c>
      <c r="B34" s="11" t="str">
        <f t="shared" si="0"/>
        <v>Bal_AkPa_TX</v>
      </c>
      <c r="C34" s="1" t="s">
        <v>31</v>
      </c>
      <c r="D34" s="15" t="s">
        <v>123</v>
      </c>
      <c r="E34" s="13">
        <v>364180</v>
      </c>
    </row>
    <row r="35" spans="1:5" ht="15" customHeight="1" x14ac:dyDescent="0.25">
      <c r="A35" s="3" t="s">
        <v>340</v>
      </c>
      <c r="B35" s="11" t="str">
        <f t="shared" si="0"/>
        <v>Bal_AkPa_TTot</v>
      </c>
      <c r="C35" s="4" t="s">
        <v>32</v>
      </c>
      <c r="D35" s="5" t="s">
        <v>878</v>
      </c>
      <c r="E35" s="13">
        <v>410795</v>
      </c>
    </row>
    <row r="36" spans="1:5" ht="15" customHeight="1" x14ac:dyDescent="0.25">
      <c r="A36" s="3" t="s">
        <v>341</v>
      </c>
      <c r="B36" s="11" t="str">
        <f t="shared" si="0"/>
        <v>Bal_AkPa_AkMB</v>
      </c>
      <c r="C36" s="1" t="s">
        <v>33</v>
      </c>
      <c r="D36" s="15" t="s">
        <v>228</v>
      </c>
      <c r="E36" s="13">
        <v>0</v>
      </c>
    </row>
    <row r="37" spans="1:5" ht="15" customHeight="1" x14ac:dyDescent="0.25">
      <c r="A37" s="3" t="s">
        <v>880</v>
      </c>
      <c r="B37" s="11" t="str">
        <f t="shared" si="0"/>
        <v>Bal_AkPa_AuP</v>
      </c>
      <c r="C37" s="1" t="s">
        <v>34</v>
      </c>
      <c r="D37" s="15" t="s">
        <v>879</v>
      </c>
      <c r="E37" s="13">
        <v>1764</v>
      </c>
    </row>
    <row r="38" spans="1:5" ht="15" customHeight="1" x14ac:dyDescent="0.25">
      <c r="A38" s="3" t="s">
        <v>344</v>
      </c>
      <c r="B38" s="11" t="str">
        <f t="shared" si="0"/>
        <v>Bal_AkPa_LBe</v>
      </c>
      <c r="C38" s="1" t="s">
        <v>35</v>
      </c>
      <c r="D38" s="15" t="s">
        <v>125</v>
      </c>
      <c r="E38" s="13">
        <v>300451</v>
      </c>
    </row>
    <row r="39" spans="1:5" ht="15" customHeight="1" x14ac:dyDescent="0.25">
      <c r="A39" s="3" t="s">
        <v>388</v>
      </c>
      <c r="B39" s="11" t="str">
        <f t="shared" si="0"/>
        <v>Bal_AkPa_AkX</v>
      </c>
      <c r="C39" s="1" t="s">
        <v>36</v>
      </c>
      <c r="D39" s="15" t="s">
        <v>113</v>
      </c>
      <c r="E39" s="13">
        <v>1228</v>
      </c>
    </row>
    <row r="40" spans="1:5" ht="15" customHeight="1" x14ac:dyDescent="0.25">
      <c r="A40" s="3" t="s">
        <v>389</v>
      </c>
      <c r="B40" s="11" t="str">
        <f t="shared" si="0"/>
        <v>Bal_AkPa_AkXTot</v>
      </c>
      <c r="C40" s="4" t="s">
        <v>37</v>
      </c>
      <c r="D40" s="5" t="s">
        <v>881</v>
      </c>
      <c r="E40" s="13">
        <v>303443</v>
      </c>
    </row>
    <row r="41" spans="1:5" ht="15" customHeight="1" x14ac:dyDescent="0.25">
      <c r="A41" s="3" t="s">
        <v>393</v>
      </c>
      <c r="B41" s="11" t="str">
        <f t="shared" si="0"/>
        <v>Bal_AkPa_TrL</v>
      </c>
      <c r="C41" s="1" t="s">
        <v>38</v>
      </c>
      <c r="D41" s="15" t="s">
        <v>127</v>
      </c>
      <c r="E41" s="13">
        <v>174854</v>
      </c>
    </row>
    <row r="42" spans="1:5" ht="15" customHeight="1" x14ac:dyDescent="0.25">
      <c r="A42" s="3" t="s">
        <v>391</v>
      </c>
      <c r="B42" s="11" t="str">
        <f t="shared" si="0"/>
        <v>Bal_AkPa_XPap</v>
      </c>
      <c r="C42" s="1" t="s">
        <v>39</v>
      </c>
      <c r="D42" s="15" t="s">
        <v>128</v>
      </c>
      <c r="E42" s="13">
        <v>107629</v>
      </c>
    </row>
    <row r="43" spans="1:5" ht="15" customHeight="1" x14ac:dyDescent="0.25">
      <c r="A43" s="3" t="s">
        <v>392</v>
      </c>
      <c r="B43" s="11" t="str">
        <f t="shared" si="0"/>
        <v>Bal_AkPa_PapTot</v>
      </c>
      <c r="C43" s="4" t="s">
        <v>40</v>
      </c>
      <c r="D43" s="5" t="s">
        <v>882</v>
      </c>
      <c r="E43" s="13">
        <v>282483</v>
      </c>
    </row>
    <row r="44" spans="1:5" ht="15" customHeight="1" x14ac:dyDescent="0.25">
      <c r="A44" s="3" t="s">
        <v>260</v>
      </c>
      <c r="B44" s="11" t="str">
        <f t="shared" si="0"/>
        <v>Bal_AkPa_AktTot</v>
      </c>
      <c r="C44" s="4" t="s">
        <v>41</v>
      </c>
      <c r="D44" s="5" t="s">
        <v>883</v>
      </c>
      <c r="E44" s="13">
        <v>59487528</v>
      </c>
    </row>
    <row r="45" spans="1:5" ht="15" customHeight="1" x14ac:dyDescent="0.25">
      <c r="A45" s="5"/>
      <c r="C45" s="4"/>
      <c r="D45" s="5"/>
      <c r="E45" s="5"/>
    </row>
    <row r="46" spans="1:5" ht="15" customHeight="1" x14ac:dyDescent="0.25">
      <c r="A46" s="5"/>
      <c r="C46" s="4"/>
      <c r="D46" s="5" t="s">
        <v>129</v>
      </c>
      <c r="E46" s="5"/>
    </row>
    <row r="47" spans="1:5" ht="15" customHeight="1" x14ac:dyDescent="0.25">
      <c r="A47" s="3" t="s">
        <v>400</v>
      </c>
      <c r="B47" s="11" t="str">
        <f t="shared" ref="B47:B75" si="1">"Bal_"&amp;$B$7&amp;"_"&amp;A47</f>
        <v>Bal_AkPa_OhL</v>
      </c>
      <c r="C47" s="1" t="s">
        <v>42</v>
      </c>
      <c r="D47" s="15" t="s">
        <v>162</v>
      </c>
      <c r="E47" s="13">
        <v>0</v>
      </c>
    </row>
    <row r="48" spans="1:5" ht="15" customHeight="1" x14ac:dyDescent="0.25">
      <c r="A48" s="3" t="s">
        <v>885</v>
      </c>
      <c r="B48" s="11" t="str">
        <f t="shared" si="1"/>
        <v>Bal_AkPa_Rsv</v>
      </c>
      <c r="C48" s="1" t="s">
        <v>43</v>
      </c>
      <c r="D48" s="15" t="s">
        <v>884</v>
      </c>
      <c r="E48" s="13">
        <v>842366</v>
      </c>
    </row>
    <row r="49" spans="1:5" ht="15" customHeight="1" x14ac:dyDescent="0.25">
      <c r="A49" s="3" t="s">
        <v>270</v>
      </c>
      <c r="B49" s="11" t="str">
        <f t="shared" si="1"/>
        <v>Bal_AkPa_OvUn</v>
      </c>
      <c r="C49" s="1" t="s">
        <v>44</v>
      </c>
      <c r="D49" s="15" t="s">
        <v>169</v>
      </c>
      <c r="E49" s="13">
        <v>6752018</v>
      </c>
    </row>
    <row r="50" spans="1:5" ht="15" customHeight="1" x14ac:dyDescent="0.25">
      <c r="A50" s="3" t="s">
        <v>887</v>
      </c>
      <c r="B50" s="11" t="str">
        <f t="shared" si="1"/>
        <v>Bal_AkPa_UdSv</v>
      </c>
      <c r="C50" s="1" t="s">
        <v>45</v>
      </c>
      <c r="D50" s="15" t="s">
        <v>886</v>
      </c>
      <c r="E50" s="13">
        <v>100000</v>
      </c>
    </row>
    <row r="51" spans="1:5" ht="15" customHeight="1" x14ac:dyDescent="0.25">
      <c r="A51" s="3" t="s">
        <v>347</v>
      </c>
      <c r="B51" s="11" t="str">
        <f t="shared" si="1"/>
        <v>Bal_AkPa_Mi</v>
      </c>
      <c r="C51" s="1" t="s">
        <v>66</v>
      </c>
      <c r="D51" s="15" t="s">
        <v>229</v>
      </c>
      <c r="E51" s="13">
        <v>0</v>
      </c>
    </row>
    <row r="52" spans="1:5" ht="15" customHeight="1" x14ac:dyDescent="0.25">
      <c r="A52" s="3" t="s">
        <v>348</v>
      </c>
      <c r="B52" s="11" t="str">
        <f t="shared" si="1"/>
        <v>Bal_AkPa_EkTot</v>
      </c>
      <c r="C52" s="4" t="s">
        <v>67</v>
      </c>
      <c r="D52" s="5" t="s">
        <v>888</v>
      </c>
      <c r="E52" s="13">
        <v>7694384</v>
      </c>
    </row>
    <row r="53" spans="1:5" ht="15" customHeight="1" x14ac:dyDescent="0.25">
      <c r="A53" s="3" t="s">
        <v>349</v>
      </c>
      <c r="B53" s="11" t="str">
        <f t="shared" si="1"/>
        <v>Bal_AkPa_AnLk</v>
      </c>
      <c r="C53" s="1" t="s">
        <v>68</v>
      </c>
      <c r="D53" s="15" t="s">
        <v>889</v>
      </c>
      <c r="E53" s="13">
        <v>160750</v>
      </c>
    </row>
    <row r="54" spans="1:5" ht="15" customHeight="1" x14ac:dyDescent="0.25">
      <c r="A54" s="3" t="s">
        <v>353</v>
      </c>
      <c r="B54" s="11" t="str">
        <f t="shared" si="1"/>
        <v>Bal_AkPa_GY</v>
      </c>
      <c r="C54" s="1" t="s">
        <v>69</v>
      </c>
      <c r="D54" s="15" t="s">
        <v>170</v>
      </c>
      <c r="E54" s="13">
        <v>35899548</v>
      </c>
    </row>
    <row r="55" spans="1:5" ht="15" customHeight="1" x14ac:dyDescent="0.25">
      <c r="A55" s="3" t="s">
        <v>891</v>
      </c>
      <c r="B55" s="11" t="str">
        <f t="shared" si="1"/>
        <v>Bal_AkPa_Bop</v>
      </c>
      <c r="C55" s="1" t="s">
        <v>70</v>
      </c>
      <c r="D55" s="15" t="s">
        <v>890</v>
      </c>
      <c r="E55" s="13">
        <v>0</v>
      </c>
    </row>
    <row r="56" spans="1:5" ht="15" customHeight="1" x14ac:dyDescent="0.25">
      <c r="A56" s="3" t="s">
        <v>893</v>
      </c>
      <c r="B56" s="11" t="str">
        <f t="shared" si="1"/>
        <v>Bal_AkPa_PhTot</v>
      </c>
      <c r="C56" s="4" t="s">
        <v>71</v>
      </c>
      <c r="D56" s="5" t="s">
        <v>892</v>
      </c>
      <c r="E56" s="13">
        <v>35899548</v>
      </c>
    </row>
    <row r="57" spans="1:5" ht="15" customHeight="1" x14ac:dyDescent="0.25">
      <c r="A57" s="3" t="s">
        <v>895</v>
      </c>
      <c r="B57" s="11" t="str">
        <f t="shared" si="1"/>
        <v>Bal_AkPa_Erh</v>
      </c>
      <c r="C57" s="1" t="s">
        <v>72</v>
      </c>
      <c r="D57" s="15" t="s">
        <v>894</v>
      </c>
      <c r="E57" s="13">
        <v>3365702</v>
      </c>
    </row>
    <row r="58" spans="1:5" ht="15" customHeight="1" x14ac:dyDescent="0.25">
      <c r="A58" s="3" t="s">
        <v>354</v>
      </c>
      <c r="B58" s="11" t="str">
        <f t="shared" si="1"/>
        <v>Bal_AkPa_KoBp</v>
      </c>
      <c r="C58" s="1" t="s">
        <v>73</v>
      </c>
      <c r="D58" s="15" t="s">
        <v>896</v>
      </c>
      <c r="E58" s="13">
        <v>0</v>
      </c>
    </row>
    <row r="59" spans="1:5" ht="15" customHeight="1" x14ac:dyDescent="0.25">
      <c r="A59" s="3" t="s">
        <v>898</v>
      </c>
      <c r="B59" s="11" t="str">
        <f t="shared" si="1"/>
        <v>Bal_AkPa_PmHTot</v>
      </c>
      <c r="C59" s="4" t="s">
        <v>74</v>
      </c>
      <c r="D59" s="5" t="s">
        <v>897</v>
      </c>
      <c r="E59" s="13">
        <v>39265250</v>
      </c>
    </row>
    <row r="60" spans="1:5" ht="15" customHeight="1" x14ac:dyDescent="0.25">
      <c r="A60" s="3" t="s">
        <v>899</v>
      </c>
      <c r="B60" s="11" t="str">
        <f t="shared" si="1"/>
        <v>Bal_AkPa_UPas</v>
      </c>
      <c r="C60" s="1" t="s">
        <v>75</v>
      </c>
      <c r="D60" s="15" t="s">
        <v>879</v>
      </c>
      <c r="E60" s="13">
        <v>31719</v>
      </c>
    </row>
    <row r="61" spans="1:5" ht="15" customHeight="1" x14ac:dyDescent="0.25">
      <c r="A61" s="3" t="s">
        <v>364</v>
      </c>
      <c r="B61" s="11" t="str">
        <f t="shared" si="1"/>
        <v>Bal_AkPa_PLF</v>
      </c>
      <c r="C61" s="1" t="s">
        <v>76</v>
      </c>
      <c r="D61" s="15" t="s">
        <v>172</v>
      </c>
      <c r="E61" s="13">
        <v>0</v>
      </c>
    </row>
    <row r="62" spans="1:5" ht="15" customHeight="1" x14ac:dyDescent="0.25">
      <c r="A62" s="3" t="s">
        <v>366</v>
      </c>
      <c r="B62" s="11" t="str">
        <f t="shared" si="1"/>
        <v>Bal_AkPa_XHen</v>
      </c>
      <c r="C62" s="1" t="s">
        <v>77</v>
      </c>
      <c r="D62" s="15" t="s">
        <v>174</v>
      </c>
      <c r="E62" s="13">
        <v>1439</v>
      </c>
    </row>
    <row r="63" spans="1:5" ht="15" customHeight="1" x14ac:dyDescent="0.25">
      <c r="A63" s="3" t="s">
        <v>367</v>
      </c>
      <c r="B63" s="11" t="str">
        <f t="shared" si="1"/>
        <v>Bal_AkPa_HFTot</v>
      </c>
      <c r="C63" s="4" t="s">
        <v>78</v>
      </c>
      <c r="D63" s="5" t="s">
        <v>900</v>
      </c>
      <c r="E63" s="13">
        <v>33158</v>
      </c>
    </row>
    <row r="64" spans="1:5" ht="15" customHeight="1" x14ac:dyDescent="0.25">
      <c r="A64" s="3" t="s">
        <v>380</v>
      </c>
      <c r="B64" s="11" t="str">
        <f t="shared" si="1"/>
        <v>Bal_AkPa_Gfdep</v>
      </c>
      <c r="C64" s="1" t="s">
        <v>79</v>
      </c>
      <c r="D64" s="15" t="s">
        <v>114</v>
      </c>
      <c r="E64" s="13">
        <v>0</v>
      </c>
    </row>
    <row r="65" spans="1:5" ht="15" customHeight="1" x14ac:dyDescent="0.25">
      <c r="A65" s="3" t="s">
        <v>902</v>
      </c>
      <c r="B65" s="11" t="str">
        <f t="shared" si="1"/>
        <v>Bal_AkPa_GPkv</v>
      </c>
      <c r="C65" s="1" t="s">
        <v>80</v>
      </c>
      <c r="D65" s="15" t="s">
        <v>901</v>
      </c>
      <c r="E65" s="13">
        <v>5792</v>
      </c>
    </row>
    <row r="66" spans="1:5" ht="15" customHeight="1" x14ac:dyDescent="0.25">
      <c r="A66" s="3" t="s">
        <v>402</v>
      </c>
      <c r="B66" s="11" t="str">
        <f t="shared" si="1"/>
        <v>Bal_AkPa_OgL</v>
      </c>
      <c r="C66" s="1" t="s">
        <v>81</v>
      </c>
      <c r="D66" s="15" t="s">
        <v>177</v>
      </c>
      <c r="E66" s="13">
        <v>0</v>
      </c>
    </row>
    <row r="67" spans="1:5" ht="15" customHeight="1" x14ac:dyDescent="0.25">
      <c r="A67" s="3" t="s">
        <v>274</v>
      </c>
      <c r="B67" s="11" t="str">
        <f t="shared" si="1"/>
        <v>Bal_AkPa_KonG</v>
      </c>
      <c r="C67" s="1" t="s">
        <v>82</v>
      </c>
      <c r="D67" s="15" t="s">
        <v>178</v>
      </c>
      <c r="E67" s="13">
        <v>0</v>
      </c>
    </row>
    <row r="68" spans="1:5" ht="15" customHeight="1" x14ac:dyDescent="0.25">
      <c r="A68" s="3" t="s">
        <v>368</v>
      </c>
      <c r="B68" s="11" t="str">
        <f t="shared" si="1"/>
        <v>Bal_AkPa_UdG</v>
      </c>
      <c r="C68" s="1" t="s">
        <v>83</v>
      </c>
      <c r="D68" s="15" t="s">
        <v>186</v>
      </c>
      <c r="E68" s="13">
        <v>0</v>
      </c>
    </row>
    <row r="69" spans="1:5" ht="15" customHeight="1" x14ac:dyDescent="0.25">
      <c r="A69" s="3" t="s">
        <v>275</v>
      </c>
      <c r="B69" s="11" t="str">
        <f t="shared" si="1"/>
        <v>Bal_AkPa_GKre</v>
      </c>
      <c r="C69" s="1" t="s">
        <v>84</v>
      </c>
      <c r="D69" s="15" t="s">
        <v>179</v>
      </c>
      <c r="E69" s="13">
        <v>12025503</v>
      </c>
    </row>
    <row r="70" spans="1:5" ht="15" customHeight="1" x14ac:dyDescent="0.25">
      <c r="A70" s="3" t="s">
        <v>369</v>
      </c>
      <c r="B70" s="11" t="str">
        <f t="shared" si="1"/>
        <v>Bal_AkPa_GTv</v>
      </c>
      <c r="C70" s="1" t="s">
        <v>130</v>
      </c>
      <c r="D70" s="15" t="s">
        <v>180</v>
      </c>
      <c r="E70" s="13">
        <v>1921</v>
      </c>
    </row>
    <row r="71" spans="1:5" ht="15" customHeight="1" x14ac:dyDescent="0.25">
      <c r="A71" s="3" t="s">
        <v>370</v>
      </c>
      <c r="B71" s="11" t="str">
        <f t="shared" si="1"/>
        <v>Bal_AkPa_GAv</v>
      </c>
      <c r="C71" s="1" t="s">
        <v>131</v>
      </c>
      <c r="D71" s="15" t="s">
        <v>181</v>
      </c>
      <c r="E71" s="13">
        <v>600</v>
      </c>
    </row>
    <row r="72" spans="1:5" ht="15" customHeight="1" x14ac:dyDescent="0.25">
      <c r="A72" s="3" t="s">
        <v>372</v>
      </c>
      <c r="B72" s="11" t="str">
        <f t="shared" si="1"/>
        <v>Bal_AkPa_XG</v>
      </c>
      <c r="C72" s="1" t="s">
        <v>132</v>
      </c>
      <c r="D72" s="15" t="s">
        <v>184</v>
      </c>
      <c r="E72" s="13">
        <v>294355</v>
      </c>
    </row>
    <row r="73" spans="1:5" ht="15" customHeight="1" x14ac:dyDescent="0.25">
      <c r="A73" s="3" t="s">
        <v>277</v>
      </c>
      <c r="B73" s="11" t="str">
        <f t="shared" si="1"/>
        <v>Bal_AkPa_GTot</v>
      </c>
      <c r="C73" s="4" t="s">
        <v>133</v>
      </c>
      <c r="D73" s="5" t="s">
        <v>903</v>
      </c>
      <c r="E73" s="13">
        <v>12328171</v>
      </c>
    </row>
    <row r="74" spans="1:5" ht="15" customHeight="1" x14ac:dyDescent="0.25">
      <c r="A74" s="3" t="s">
        <v>373</v>
      </c>
      <c r="B74" s="11" t="str">
        <f t="shared" si="1"/>
        <v>Bal_AkPa_Pap</v>
      </c>
      <c r="C74" s="1" t="s">
        <v>134</v>
      </c>
      <c r="D74" s="15" t="s">
        <v>185</v>
      </c>
      <c r="E74" s="13">
        <v>5815</v>
      </c>
    </row>
    <row r="75" spans="1:5" ht="15" customHeight="1" x14ac:dyDescent="0.25">
      <c r="A75" s="3" t="s">
        <v>374</v>
      </c>
      <c r="B75" s="11" t="str">
        <f t="shared" si="1"/>
        <v>Bal_AkPa_PasTot</v>
      </c>
      <c r="C75" s="4" t="s">
        <v>135</v>
      </c>
      <c r="D75" s="5" t="s">
        <v>904</v>
      </c>
      <c r="E75" s="13">
        <v>59487528</v>
      </c>
    </row>
    <row r="76" spans="1:5" x14ac:dyDescent="0.25"/>
    <row r="77" spans="1:5" hidden="1" x14ac:dyDescent="0.25">
      <c r="D77" s="14"/>
    </row>
  </sheetData>
  <sheetProtection algorithmName="SHA-512" hashValue="W7hM9Hj9Q8MA8IY1/ZW3w/VeBSJfbVczKHSisg0SotBou9uiaokFoyo8DfDt9/U+MgpVdQitavOo8Epu9UgPIw==" saltValue="p2YbPT8kvYsh6C7pYr0sHA==" spinCount="100000" sheet="1" objects="1" scenarios="1"/>
  <mergeCells count="3">
    <mergeCell ref="C4:E4"/>
    <mergeCell ref="C5:E5"/>
    <mergeCell ref="C1:D1"/>
  </mergeCells>
  <hyperlinks>
    <hyperlink ref="C1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scale="84" fitToHeight="0" orientation="portrait" r:id="rId1"/>
  <headerFooter>
    <oddHeader>&amp;C&amp;G</oddHeader>
  </headerFooter>
  <rowBreaks count="1" manualBreakCount="1">
    <brk id="44" max="16383" man="1"/>
  </rowBreaks>
  <ignoredErrors>
    <ignoredError sqref="C5" numberStoredAsText="1"/>
  </ignoredError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  <pageSetUpPr fitToPage="1"/>
  </sheetPr>
  <dimension ref="A1:G64"/>
  <sheetViews>
    <sheetView showGridLines="0" topLeftCell="C1" zoomScaleNormal="100" workbookViewId="0">
      <selection activeCell="C1" sqref="C1:D1"/>
    </sheetView>
  </sheetViews>
  <sheetFormatPr defaultColWidth="0" defaultRowHeight="15" zeroHeight="1" x14ac:dyDescent="0.25"/>
  <cols>
    <col min="1" max="1" width="12.85546875" style="11" hidden="1" customWidth="1"/>
    <col min="2" max="2" width="20.28515625" style="11" hidden="1" customWidth="1"/>
    <col min="3" max="3" width="5" customWidth="1"/>
    <col min="4" max="4" width="87.28515625" customWidth="1"/>
    <col min="5" max="5" width="14.28515625" customWidth="1"/>
    <col min="6" max="6" width="6" customWidth="1"/>
    <col min="7" max="7" width="13.5703125" hidden="1" customWidth="1"/>
    <col min="8" max="16384" width="9.140625" hidden="1"/>
  </cols>
  <sheetData>
    <row r="1" spans="1:5" s="11" customFormat="1" x14ac:dyDescent="0.25">
      <c r="C1" s="81" t="s">
        <v>604</v>
      </c>
      <c r="D1" s="81"/>
    </row>
    <row r="2" spans="1:5" s="11" customFormat="1" x14ac:dyDescent="0.25"/>
    <row r="3" spans="1:5" s="11" customFormat="1" x14ac:dyDescent="0.25"/>
    <row r="4" spans="1:5" ht="30" customHeight="1" x14ac:dyDescent="0.25">
      <c r="C4" s="77" t="s">
        <v>605</v>
      </c>
      <c r="D4" s="78"/>
      <c r="E4" s="79"/>
    </row>
    <row r="5" spans="1:5" ht="15" customHeight="1" x14ac:dyDescent="0.25">
      <c r="C5" s="80" t="s">
        <v>187</v>
      </c>
      <c r="D5" s="80"/>
      <c r="E5" s="80"/>
    </row>
    <row r="6" spans="1:5" ht="31.5" customHeight="1" x14ac:dyDescent="0.25">
      <c r="A6" s="7" t="s">
        <v>245</v>
      </c>
      <c r="B6" s="12" t="s">
        <v>244</v>
      </c>
      <c r="C6" s="1"/>
      <c r="D6" s="1"/>
      <c r="E6" s="2" t="s">
        <v>188</v>
      </c>
    </row>
    <row r="7" spans="1:5" x14ac:dyDescent="0.25">
      <c r="A7" s="8" t="s">
        <v>279</v>
      </c>
      <c r="B7" s="11" t="str">
        <f>"Res_"&amp;A7&amp;"_"&amp;$B$6</f>
        <v>Res_BM_BeY</v>
      </c>
      <c r="C7" s="1" t="s">
        <v>5</v>
      </c>
      <c r="D7" s="1" t="s">
        <v>0</v>
      </c>
      <c r="E7" s="13">
        <v>147986609</v>
      </c>
    </row>
    <row r="8" spans="1:5" x14ac:dyDescent="0.25">
      <c r="A8" s="8" t="s">
        <v>314</v>
      </c>
      <c r="B8" s="11" t="str">
        <f t="shared" ref="B8:B41" si="0">"Res_"&amp;A8&amp;"_"&amp;$B$6</f>
        <v>Res_AFp_BeY</v>
      </c>
      <c r="C8" s="1" t="s">
        <v>6</v>
      </c>
      <c r="D8" s="1" t="s">
        <v>86</v>
      </c>
      <c r="E8" s="13">
        <v>-247940</v>
      </c>
    </row>
    <row r="9" spans="1:5" x14ac:dyDescent="0.25">
      <c r="A9" s="8" t="s">
        <v>246</v>
      </c>
      <c r="B9" s="11" t="str">
        <f t="shared" si="0"/>
        <v>Res_PMTot_BeY</v>
      </c>
      <c r="C9" s="4" t="s">
        <v>7</v>
      </c>
      <c r="D9" s="4" t="s">
        <v>1</v>
      </c>
      <c r="E9" s="13">
        <v>147738668</v>
      </c>
    </row>
    <row r="10" spans="1:5" x14ac:dyDescent="0.25">
      <c r="A10" s="8" t="s">
        <v>280</v>
      </c>
      <c r="B10" s="11" t="str">
        <f t="shared" si="0"/>
        <v>Res_IndT_BeY</v>
      </c>
      <c r="C10" s="1" t="s">
        <v>8</v>
      </c>
      <c r="D10" s="1" t="s">
        <v>2</v>
      </c>
      <c r="E10" s="13">
        <v>4893727</v>
      </c>
    </row>
    <row r="11" spans="1:5" x14ac:dyDescent="0.25">
      <c r="A11" s="8" t="s">
        <v>281</v>
      </c>
      <c r="B11" s="11" t="str">
        <f t="shared" si="0"/>
        <v>Res_IndA_BeY</v>
      </c>
      <c r="C11" s="1" t="s">
        <v>9</v>
      </c>
      <c r="D11" s="1" t="s">
        <v>3</v>
      </c>
      <c r="E11" s="13">
        <v>3481730</v>
      </c>
    </row>
    <row r="12" spans="1:5" x14ac:dyDescent="0.25">
      <c r="A12" s="8" t="s">
        <v>282</v>
      </c>
      <c r="B12" s="11" t="str">
        <f t="shared" si="0"/>
        <v>Res_IndE_BeY</v>
      </c>
      <c r="C12" s="1" t="s">
        <v>10</v>
      </c>
      <c r="D12" s="1" t="s">
        <v>4</v>
      </c>
      <c r="E12" s="13">
        <v>74035</v>
      </c>
    </row>
    <row r="13" spans="1:5" x14ac:dyDescent="0.25">
      <c r="A13" s="8" t="s">
        <v>315</v>
      </c>
      <c r="B13" s="11" t="str">
        <f t="shared" si="0"/>
        <v>Res_RiU_BeY</v>
      </c>
      <c r="C13" s="1" t="s">
        <v>11</v>
      </c>
      <c r="D13" s="1" t="s">
        <v>46</v>
      </c>
      <c r="E13" s="13">
        <v>43508175</v>
      </c>
    </row>
    <row r="14" spans="1:5" x14ac:dyDescent="0.25">
      <c r="A14" s="8" t="s">
        <v>283</v>
      </c>
      <c r="B14" s="11" t="str">
        <f t="shared" si="0"/>
        <v>Res_Kurs_BeY</v>
      </c>
      <c r="C14" s="1" t="s">
        <v>12</v>
      </c>
      <c r="D14" s="1" t="s">
        <v>47</v>
      </c>
      <c r="E14" s="13">
        <v>-74781570</v>
      </c>
    </row>
    <row r="15" spans="1:5" x14ac:dyDescent="0.25">
      <c r="A15" s="8" t="s">
        <v>316</v>
      </c>
      <c r="B15" s="11" t="str">
        <f t="shared" si="0"/>
        <v>Res_Rug_BeY</v>
      </c>
      <c r="C15" s="1" t="s">
        <v>13</v>
      </c>
      <c r="D15" s="1" t="s">
        <v>48</v>
      </c>
      <c r="E15" s="13">
        <v>-6624760</v>
      </c>
    </row>
    <row r="16" spans="1:5" x14ac:dyDescent="0.25">
      <c r="A16" s="8" t="s">
        <v>284</v>
      </c>
      <c r="B16" s="11" t="str">
        <f t="shared" si="0"/>
        <v>Res_AdmV_BeY</v>
      </c>
      <c r="C16" s="1" t="s">
        <v>14</v>
      </c>
      <c r="D16" s="1" t="s">
        <v>49</v>
      </c>
      <c r="E16" s="13">
        <v>-4008584</v>
      </c>
    </row>
    <row r="17" spans="1:5" ht="15.75" customHeight="1" x14ac:dyDescent="0.25">
      <c r="A17" s="8" t="s">
        <v>381</v>
      </c>
      <c r="B17" s="11" t="str">
        <f t="shared" si="0"/>
        <v>Res_iaTot_BeY</v>
      </c>
      <c r="C17" s="4" t="s">
        <v>15</v>
      </c>
      <c r="D17" s="4" t="s">
        <v>50</v>
      </c>
      <c r="E17" s="13">
        <v>-33457247</v>
      </c>
    </row>
    <row r="18" spans="1:5" x14ac:dyDescent="0.25">
      <c r="A18" s="8" t="s">
        <v>285</v>
      </c>
      <c r="B18" s="11" t="str">
        <f t="shared" si="0"/>
        <v>Res_Pas_BeY</v>
      </c>
      <c r="C18" s="1" t="s">
        <v>16</v>
      </c>
      <c r="D18" s="1" t="s">
        <v>51</v>
      </c>
      <c r="E18" s="13">
        <v>5039929</v>
      </c>
    </row>
    <row r="19" spans="1:5" x14ac:dyDescent="0.25">
      <c r="A19" s="8" t="s">
        <v>317</v>
      </c>
      <c r="B19" s="11" t="str">
        <f t="shared" si="0"/>
        <v>Res_UbY_BeY</v>
      </c>
      <c r="C19" s="1" t="s">
        <v>17</v>
      </c>
      <c r="D19" s="1" t="s">
        <v>52</v>
      </c>
      <c r="E19" s="13">
        <v>-108790453</v>
      </c>
    </row>
    <row r="20" spans="1:5" x14ac:dyDescent="0.25">
      <c r="A20" s="8" t="s">
        <v>318</v>
      </c>
      <c r="B20" s="11" t="str">
        <f t="shared" si="0"/>
        <v>Res_MGd_BeY</v>
      </c>
      <c r="C20" s="1" t="s">
        <v>18</v>
      </c>
      <c r="D20" s="1" t="s">
        <v>53</v>
      </c>
      <c r="E20" s="13">
        <v>505372</v>
      </c>
    </row>
    <row r="21" spans="1:5" x14ac:dyDescent="0.25">
      <c r="A21" s="8" t="s">
        <v>286</v>
      </c>
      <c r="B21" s="11" t="str">
        <f t="shared" si="0"/>
        <v>Res_YTot_BeY</v>
      </c>
      <c r="C21" s="4" t="s">
        <v>19</v>
      </c>
      <c r="D21" s="4" t="s">
        <v>189</v>
      </c>
      <c r="E21" s="13">
        <v>-108285081</v>
      </c>
    </row>
    <row r="22" spans="1:5" x14ac:dyDescent="0.25">
      <c r="A22" s="8" t="s">
        <v>287</v>
      </c>
      <c r="B22" s="11" t="str">
        <f t="shared" si="0"/>
        <v>Res_LP_BeY</v>
      </c>
      <c r="C22" s="1" t="s">
        <v>20</v>
      </c>
      <c r="D22" s="1" t="s">
        <v>243</v>
      </c>
      <c r="E22" s="13">
        <v>-1549443</v>
      </c>
    </row>
    <row r="23" spans="1:5" x14ac:dyDescent="0.25">
      <c r="A23" s="8" t="s">
        <v>288</v>
      </c>
      <c r="B23" s="11" t="str">
        <f t="shared" si="0"/>
        <v>Res_GLP_BeY</v>
      </c>
      <c r="C23" s="1" t="s">
        <v>21</v>
      </c>
      <c r="D23" s="1" t="s">
        <v>56</v>
      </c>
      <c r="E23" s="13">
        <v>-183392</v>
      </c>
    </row>
    <row r="24" spans="1:5" x14ac:dyDescent="0.25">
      <c r="A24" s="8" t="s">
        <v>289</v>
      </c>
      <c r="B24" s="11" t="str">
        <f t="shared" si="0"/>
        <v>Res_LPTot_BeY</v>
      </c>
      <c r="C24" s="4" t="s">
        <v>22</v>
      </c>
      <c r="D24" s="4" t="s">
        <v>190</v>
      </c>
      <c r="E24" s="13">
        <v>-1732835</v>
      </c>
    </row>
    <row r="25" spans="1:5" x14ac:dyDescent="0.25">
      <c r="A25" s="8" t="s">
        <v>290</v>
      </c>
      <c r="B25" s="11" t="str">
        <f t="shared" si="0"/>
        <v>Res_Fm_BeY</v>
      </c>
      <c r="C25" s="1" t="s">
        <v>23</v>
      </c>
      <c r="D25" s="1" t="s">
        <v>191</v>
      </c>
      <c r="E25" s="13">
        <v>-1301800</v>
      </c>
    </row>
    <row r="26" spans="1:5" x14ac:dyDescent="0.25">
      <c r="A26" s="8" t="s">
        <v>382</v>
      </c>
      <c r="B26" s="11" t="str">
        <f t="shared" si="0"/>
        <v>Res_Okap_BeY</v>
      </c>
      <c r="C26" s="1" t="s">
        <v>24</v>
      </c>
      <c r="D26" s="1" t="s">
        <v>192</v>
      </c>
      <c r="E26" s="13">
        <v>-382523</v>
      </c>
    </row>
    <row r="27" spans="1:5" x14ac:dyDescent="0.25">
      <c r="A27" s="8" t="s">
        <v>292</v>
      </c>
      <c r="B27" s="11" t="str">
        <f t="shared" si="0"/>
        <v>Res_Eom_BeY</v>
      </c>
      <c r="C27" s="1" t="s">
        <v>25</v>
      </c>
      <c r="D27" s="1" t="s">
        <v>57</v>
      </c>
      <c r="E27" s="13">
        <v>-1238975</v>
      </c>
    </row>
    <row r="28" spans="1:5" x14ac:dyDescent="0.25">
      <c r="A28" s="8" t="s">
        <v>293</v>
      </c>
      <c r="B28" s="11" t="str">
        <f t="shared" si="0"/>
        <v>Res_Aom_BeY</v>
      </c>
      <c r="C28" s="1" t="s">
        <v>26</v>
      </c>
      <c r="D28" s="1" t="s">
        <v>92</v>
      </c>
      <c r="E28" s="13">
        <v>-3646690</v>
      </c>
    </row>
    <row r="29" spans="1:5" x14ac:dyDescent="0.25">
      <c r="A29" s="8" t="s">
        <v>383</v>
      </c>
      <c r="B29" s="11" t="str">
        <f t="shared" si="0"/>
        <v>Res_RTv_BeY</v>
      </c>
      <c r="C29" s="1" t="s">
        <v>27</v>
      </c>
      <c r="D29" s="1" t="s">
        <v>58</v>
      </c>
      <c r="E29" s="13">
        <v>137567</v>
      </c>
    </row>
    <row r="30" spans="1:5" x14ac:dyDescent="0.25">
      <c r="A30" s="8" t="s">
        <v>319</v>
      </c>
      <c r="B30" s="11" t="str">
        <f t="shared" si="0"/>
        <v>Res_PGG_BeY</v>
      </c>
      <c r="C30" s="1" t="s">
        <v>28</v>
      </c>
      <c r="D30" s="1" t="s">
        <v>93</v>
      </c>
      <c r="E30" s="13">
        <v>3014</v>
      </c>
    </row>
    <row r="31" spans="1:5" x14ac:dyDescent="0.25">
      <c r="A31" s="8" t="s">
        <v>294</v>
      </c>
      <c r="B31" s="11" t="str">
        <f t="shared" si="0"/>
        <v>Res_DTot_BeY</v>
      </c>
      <c r="C31" s="4" t="s">
        <v>29</v>
      </c>
      <c r="D31" s="5" t="s">
        <v>201</v>
      </c>
      <c r="E31" s="13">
        <v>-4745084</v>
      </c>
    </row>
    <row r="32" spans="1:5" x14ac:dyDescent="0.25">
      <c r="A32" s="8" t="s">
        <v>326</v>
      </c>
      <c r="B32" s="11" t="str">
        <f t="shared" si="0"/>
        <v>Res_Oia_BeY</v>
      </c>
      <c r="C32" s="1" t="s">
        <v>30</v>
      </c>
      <c r="D32" s="1" t="s">
        <v>59</v>
      </c>
      <c r="E32" s="13">
        <v>-823270</v>
      </c>
    </row>
    <row r="33" spans="1:5" x14ac:dyDescent="0.25">
      <c r="A33" s="8" t="s">
        <v>320</v>
      </c>
      <c r="B33" s="11" t="str">
        <f t="shared" si="0"/>
        <v>Res_FPTot_BeY</v>
      </c>
      <c r="C33" s="4" t="s">
        <v>31</v>
      </c>
      <c r="D33" s="4" t="s">
        <v>193</v>
      </c>
      <c r="E33" s="13">
        <v>2050758</v>
      </c>
    </row>
    <row r="34" spans="1:5" x14ac:dyDescent="0.25">
      <c r="A34" s="8" t="s">
        <v>321</v>
      </c>
      <c r="B34" s="11" t="str">
        <f t="shared" si="0"/>
        <v>Res_RSU_BeY</v>
      </c>
      <c r="C34" s="1" t="s">
        <v>32</v>
      </c>
      <c r="D34" s="1" t="s">
        <v>60</v>
      </c>
      <c r="E34" s="13">
        <v>-2650831</v>
      </c>
    </row>
    <row r="35" spans="1:5" x14ac:dyDescent="0.25">
      <c r="A35" s="8" t="s">
        <v>384</v>
      </c>
      <c r="B35" s="11" t="str">
        <f t="shared" si="0"/>
        <v>Res_Ekia_BeY</v>
      </c>
      <c r="C35" s="1" t="s">
        <v>33</v>
      </c>
      <c r="D35" s="1" t="s">
        <v>61</v>
      </c>
      <c r="E35" s="13">
        <v>61935</v>
      </c>
    </row>
    <row r="36" spans="1:5" x14ac:dyDescent="0.25">
      <c r="A36" s="8" t="s">
        <v>385</v>
      </c>
      <c r="B36" s="11" t="str">
        <f t="shared" si="0"/>
        <v>Res_Xind_BeY</v>
      </c>
      <c r="C36" s="1" t="s">
        <v>34</v>
      </c>
      <c r="D36" s="1" t="s">
        <v>62</v>
      </c>
      <c r="E36" s="13">
        <v>2258229</v>
      </c>
    </row>
    <row r="37" spans="1:5" x14ac:dyDescent="0.25">
      <c r="A37" s="8" t="s">
        <v>386</v>
      </c>
      <c r="B37" s="11" t="str">
        <f t="shared" si="0"/>
        <v>Res_Xomk_BeY</v>
      </c>
      <c r="C37" s="1" t="s">
        <v>35</v>
      </c>
      <c r="D37" s="1" t="s">
        <v>194</v>
      </c>
      <c r="E37" s="13">
        <v>-1140054</v>
      </c>
    </row>
    <row r="38" spans="1:5" x14ac:dyDescent="0.25">
      <c r="A38" s="8" t="s">
        <v>295</v>
      </c>
      <c r="B38" s="11" t="str">
        <f t="shared" si="0"/>
        <v>Res_ROA_BeY</v>
      </c>
      <c r="C38" s="1" t="s">
        <v>36</v>
      </c>
      <c r="D38" s="1" t="s">
        <v>63</v>
      </c>
      <c r="E38" s="13">
        <v>0</v>
      </c>
    </row>
    <row r="39" spans="1:5" x14ac:dyDescent="0.25">
      <c r="A39" s="8" t="s">
        <v>325</v>
      </c>
      <c r="B39" s="11" t="str">
        <f t="shared" si="0"/>
        <v>Res_RfSTot_BeY</v>
      </c>
      <c r="C39" s="4" t="s">
        <v>37</v>
      </c>
      <c r="D39" s="4" t="s">
        <v>403</v>
      </c>
      <c r="E39" s="13">
        <v>580037</v>
      </c>
    </row>
    <row r="40" spans="1:5" x14ac:dyDescent="0.25">
      <c r="A40" s="8" t="s">
        <v>296</v>
      </c>
      <c r="B40" s="11" t="str">
        <f t="shared" si="0"/>
        <v>Res_SEk_BeY</v>
      </c>
      <c r="C40" s="1" t="s">
        <v>38</v>
      </c>
      <c r="D40" s="1" t="s">
        <v>64</v>
      </c>
      <c r="E40" s="13">
        <v>73551</v>
      </c>
    </row>
    <row r="41" spans="1:5" x14ac:dyDescent="0.25">
      <c r="A41" s="8" t="s">
        <v>269</v>
      </c>
      <c r="B41" s="11" t="str">
        <f t="shared" si="0"/>
        <v>Res_ResTot_BeY</v>
      </c>
      <c r="C41" s="4" t="s">
        <v>39</v>
      </c>
      <c r="D41" s="4" t="s">
        <v>195</v>
      </c>
      <c r="E41" s="13">
        <v>653586</v>
      </c>
    </row>
    <row r="42" spans="1:5" x14ac:dyDescent="0.25">
      <c r="A42" s="8"/>
      <c r="C42" s="4"/>
      <c r="D42" s="4"/>
      <c r="E42" s="4"/>
    </row>
    <row r="43" spans="1:5" x14ac:dyDescent="0.25">
      <c r="A43" s="8"/>
      <c r="C43" s="4"/>
      <c r="D43" s="4" t="s">
        <v>65</v>
      </c>
      <c r="E43" s="4"/>
    </row>
    <row r="44" spans="1:5" x14ac:dyDescent="0.25">
      <c r="A44" s="8" t="s">
        <v>297</v>
      </c>
      <c r="B44" s="11" t="str">
        <f t="shared" ref="B44:B63" si="1">"Res_"&amp;A44&amp;"_"&amp;$B$6</f>
        <v>Res_SB_BeY</v>
      </c>
      <c r="C44" s="1" t="s">
        <v>40</v>
      </c>
      <c r="D44" s="1" t="s">
        <v>85</v>
      </c>
      <c r="E44" s="13">
        <v>5582611</v>
      </c>
    </row>
    <row r="45" spans="1:5" x14ac:dyDescent="0.25">
      <c r="A45" s="8" t="s">
        <v>322</v>
      </c>
      <c r="B45" s="11" t="str">
        <f t="shared" si="1"/>
        <v>Res_SAF_BeY</v>
      </c>
      <c r="C45" s="1" t="s">
        <v>41</v>
      </c>
      <c r="D45" s="1" t="s">
        <v>86</v>
      </c>
      <c r="E45" s="13">
        <v>-201039</v>
      </c>
    </row>
    <row r="46" spans="1:5" x14ac:dyDescent="0.25">
      <c r="A46" s="8" t="s">
        <v>323</v>
      </c>
      <c r="B46" s="11" t="str">
        <f t="shared" si="1"/>
        <v>Res_SPh_BeY</v>
      </c>
      <c r="C46" s="1" t="s">
        <v>42</v>
      </c>
      <c r="D46" s="1" t="s">
        <v>87</v>
      </c>
      <c r="E46" s="13">
        <v>-357498</v>
      </c>
    </row>
    <row r="47" spans="1:5" x14ac:dyDescent="0.25">
      <c r="A47" s="8" t="s">
        <v>313</v>
      </c>
      <c r="B47" s="11" t="str">
        <f t="shared" si="1"/>
        <v>Res_SFRm_BeY</v>
      </c>
      <c r="C47" s="1" t="s">
        <v>43</v>
      </c>
      <c r="D47" s="1" t="s">
        <v>196</v>
      </c>
      <c r="E47" s="13">
        <v>510664</v>
      </c>
    </row>
    <row r="48" spans="1:5" x14ac:dyDescent="0.25">
      <c r="A48" s="8" t="s">
        <v>298</v>
      </c>
      <c r="B48" s="11" t="str">
        <f t="shared" si="1"/>
        <v>Res_SGP_BeY</v>
      </c>
      <c r="C48" s="1" t="s">
        <v>44</v>
      </c>
      <c r="D48" s="1" t="s">
        <v>88</v>
      </c>
      <c r="E48" s="13">
        <v>-1599</v>
      </c>
    </row>
    <row r="49" spans="1:5" x14ac:dyDescent="0.25">
      <c r="A49" s="8" t="s">
        <v>309</v>
      </c>
      <c r="B49" s="11" t="str">
        <f t="shared" si="1"/>
        <v>Res_SPTot_BeY</v>
      </c>
      <c r="C49" s="4" t="s">
        <v>45</v>
      </c>
      <c r="D49" s="4" t="s">
        <v>198</v>
      </c>
      <c r="E49" s="13">
        <v>5533139</v>
      </c>
    </row>
    <row r="50" spans="1:5" x14ac:dyDescent="0.25">
      <c r="A50" s="8" t="s">
        <v>299</v>
      </c>
      <c r="B50" s="11" t="str">
        <f t="shared" si="1"/>
        <v>Res_SFR_BeY</v>
      </c>
      <c r="C50" s="1" t="s">
        <v>66</v>
      </c>
      <c r="D50" s="1" t="s">
        <v>89</v>
      </c>
      <c r="E50" s="13">
        <v>-213708</v>
      </c>
    </row>
    <row r="51" spans="1:5" x14ac:dyDescent="0.25">
      <c r="A51" s="8" t="s">
        <v>300</v>
      </c>
      <c r="B51" s="11" t="str">
        <f t="shared" si="1"/>
        <v>Res_SUE_BeY</v>
      </c>
      <c r="C51" s="1" t="s">
        <v>67</v>
      </c>
      <c r="D51" s="1" t="s">
        <v>90</v>
      </c>
      <c r="E51" s="13">
        <v>-4823872</v>
      </c>
    </row>
    <row r="52" spans="1:5" x14ac:dyDescent="0.25">
      <c r="A52" s="8" t="s">
        <v>301</v>
      </c>
      <c r="B52" s="11" t="str">
        <f t="shared" si="1"/>
        <v>Res_SMG_BeY</v>
      </c>
      <c r="C52" s="1" t="s">
        <v>68</v>
      </c>
      <c r="D52" s="1" t="s">
        <v>53</v>
      </c>
      <c r="E52" s="13">
        <v>219724</v>
      </c>
    </row>
    <row r="53" spans="1:5" x14ac:dyDescent="0.25">
      <c r="A53" s="8" t="s">
        <v>302</v>
      </c>
      <c r="B53" s="11" t="str">
        <f t="shared" si="1"/>
        <v>Res_SEh_BeY</v>
      </c>
      <c r="C53" s="1" t="s">
        <v>69</v>
      </c>
      <c r="D53" s="1" t="s">
        <v>54</v>
      </c>
      <c r="E53" s="13">
        <v>-3266593</v>
      </c>
    </row>
    <row r="54" spans="1:5" x14ac:dyDescent="0.25">
      <c r="A54" s="8" t="s">
        <v>310</v>
      </c>
      <c r="B54" s="11" t="str">
        <f t="shared" si="1"/>
        <v>Res_SRm_BeY</v>
      </c>
      <c r="C54" s="1" t="s">
        <v>70</v>
      </c>
      <c r="D54" s="1" t="s">
        <v>197</v>
      </c>
      <c r="E54" s="13">
        <v>91743</v>
      </c>
    </row>
    <row r="55" spans="1:5" x14ac:dyDescent="0.25">
      <c r="A55" s="8" t="s">
        <v>303</v>
      </c>
      <c r="B55" s="11" t="str">
        <f t="shared" si="1"/>
        <v>Res_SGEh_BeY</v>
      </c>
      <c r="C55" s="1" t="s">
        <v>71</v>
      </c>
      <c r="D55" s="1" t="s">
        <v>55</v>
      </c>
      <c r="E55" s="13">
        <v>-45401</v>
      </c>
    </row>
    <row r="56" spans="1:5" x14ac:dyDescent="0.25">
      <c r="A56" s="8" t="s">
        <v>311</v>
      </c>
      <c r="B56" s="11" t="str">
        <f t="shared" si="1"/>
        <v>Res_SETot_BeY</v>
      </c>
      <c r="C56" s="4" t="s">
        <v>72</v>
      </c>
      <c r="D56" s="5" t="s">
        <v>199</v>
      </c>
      <c r="E56" s="13">
        <v>-7824399</v>
      </c>
    </row>
    <row r="57" spans="1:5" x14ac:dyDescent="0.25">
      <c r="A57" s="8" t="s">
        <v>304</v>
      </c>
      <c r="B57" s="11" t="str">
        <f t="shared" si="1"/>
        <v>Res_SBP_BeY</v>
      </c>
      <c r="C57" s="1" t="s">
        <v>73</v>
      </c>
      <c r="D57" s="1" t="s">
        <v>91</v>
      </c>
      <c r="E57" s="13">
        <v>50192</v>
      </c>
    </row>
    <row r="58" spans="1:5" x14ac:dyDescent="0.25">
      <c r="A58" s="8" t="s">
        <v>305</v>
      </c>
      <c r="B58" s="11" t="str">
        <f t="shared" si="1"/>
        <v>Res_SEom_BeY</v>
      </c>
      <c r="C58" s="1" t="s">
        <v>74</v>
      </c>
      <c r="D58" s="1" t="s">
        <v>57</v>
      </c>
      <c r="E58" s="13">
        <v>-239377</v>
      </c>
    </row>
    <row r="59" spans="1:5" x14ac:dyDescent="0.25">
      <c r="A59" s="8" t="s">
        <v>306</v>
      </c>
      <c r="B59" s="11" t="str">
        <f t="shared" si="1"/>
        <v>Res_SAdm_BeY</v>
      </c>
      <c r="C59" s="1" t="s">
        <v>75</v>
      </c>
      <c r="D59" s="1" t="s">
        <v>92</v>
      </c>
      <c r="E59" s="13">
        <v>-304022</v>
      </c>
    </row>
    <row r="60" spans="1:5" x14ac:dyDescent="0.25">
      <c r="A60" s="8" t="s">
        <v>324</v>
      </c>
      <c r="B60" s="11" t="str">
        <f t="shared" si="1"/>
        <v>Res_SPGG_BeY</v>
      </c>
      <c r="C60" s="1" t="s">
        <v>76</v>
      </c>
      <c r="D60" s="1" t="s">
        <v>93</v>
      </c>
      <c r="E60" s="13">
        <v>9525</v>
      </c>
    </row>
    <row r="61" spans="1:5" x14ac:dyDescent="0.25">
      <c r="A61" s="8" t="s">
        <v>307</v>
      </c>
      <c r="B61" s="11" t="str">
        <f t="shared" si="1"/>
        <v>Res_SDTot_BeY</v>
      </c>
      <c r="C61" s="4" t="s">
        <v>77</v>
      </c>
      <c r="D61" s="4" t="s">
        <v>200</v>
      </c>
      <c r="E61" s="13">
        <v>-533874</v>
      </c>
    </row>
    <row r="62" spans="1:5" x14ac:dyDescent="0.25">
      <c r="A62" s="8" t="s">
        <v>308</v>
      </c>
      <c r="B62" s="11" t="str">
        <f t="shared" si="1"/>
        <v>Res_SSU_BeY</v>
      </c>
      <c r="C62" s="1" t="s">
        <v>78</v>
      </c>
      <c r="D62" s="1" t="s">
        <v>94</v>
      </c>
      <c r="E62" s="13">
        <v>337820</v>
      </c>
    </row>
    <row r="63" spans="1:5" ht="26.25" customHeight="1" x14ac:dyDescent="0.25">
      <c r="A63" s="8" t="s">
        <v>312</v>
      </c>
      <c r="B63" s="11" t="str">
        <f t="shared" si="1"/>
        <v>Res_SRTot_BeY</v>
      </c>
      <c r="C63" s="4" t="s">
        <v>79</v>
      </c>
      <c r="D63" s="5" t="s">
        <v>202</v>
      </c>
      <c r="E63" s="13">
        <v>-2650830</v>
      </c>
    </row>
    <row r="64" spans="1:5" x14ac:dyDescent="0.25"/>
  </sheetData>
  <sheetProtection algorithmName="SHA-512" hashValue="0isbO18U348KplwAkH9u7eNpSE25UOGrXPUf6XZLs5D6m1tQ+Sk7to84m/MunDty9qbRB5/28WXzdsWOEtISKA==" saltValue="yH1bvOU/vo6cPxHEpswidA==" spinCount="100000" sheet="1" objects="1" scenarios="1"/>
  <mergeCells count="3">
    <mergeCell ref="C4:E4"/>
    <mergeCell ref="C5:E5"/>
    <mergeCell ref="C1:D1"/>
  </mergeCells>
  <hyperlinks>
    <hyperlink ref="C1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scale="80" orientation="portrait" r:id="rId1"/>
  <headerFooter>
    <oddHeader>&amp;C&amp;G</oddHeader>
  </headerFooter>
  <rowBreaks count="1" manualBreakCount="1">
    <brk id="31" max="16383" man="1"/>
  </rowBreaks>
  <ignoredErrors>
    <ignoredError sqref="C5" numberStoredAsText="1"/>
  </ignoredErrors>
  <legacyDrawingHF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</sheetPr>
  <dimension ref="A1:F25"/>
  <sheetViews>
    <sheetView showGridLines="0" topLeftCell="C1" zoomScaleNormal="100" workbookViewId="0">
      <selection activeCell="C1" sqref="C1:D1"/>
    </sheetView>
  </sheetViews>
  <sheetFormatPr defaultColWidth="0" defaultRowHeight="15" zeroHeight="1" x14ac:dyDescent="0.25"/>
  <cols>
    <col min="1" max="2" width="0" style="11" hidden="1" customWidth="1"/>
    <col min="3" max="3" width="5" style="11" customWidth="1"/>
    <col min="4" max="4" width="70" style="17" customWidth="1"/>
    <col min="5" max="5" width="12.140625" style="11" customWidth="1"/>
    <col min="6" max="6" width="9.140625" style="11" customWidth="1"/>
    <col min="7" max="16384" width="9.140625" style="11" hidden="1"/>
  </cols>
  <sheetData>
    <row r="1" spans="1:5" x14ac:dyDescent="0.25">
      <c r="C1" s="81" t="s">
        <v>604</v>
      </c>
      <c r="D1" s="81"/>
    </row>
    <row r="2" spans="1:5" x14ac:dyDescent="0.25"/>
    <row r="3" spans="1:5" x14ac:dyDescent="0.25"/>
    <row r="4" spans="1:5" ht="29.25" customHeight="1" x14ac:dyDescent="0.25">
      <c r="C4" s="90" t="s">
        <v>985</v>
      </c>
      <c r="D4" s="91"/>
      <c r="E4" s="91"/>
    </row>
    <row r="5" spans="1:5" ht="15" customHeight="1" x14ac:dyDescent="0.25">
      <c r="C5" s="80" t="s">
        <v>187</v>
      </c>
      <c r="D5" s="80"/>
      <c r="E5" s="80"/>
    </row>
    <row r="6" spans="1:5" ht="26.25" customHeight="1" x14ac:dyDescent="0.25">
      <c r="C6" s="1"/>
      <c r="D6" s="5"/>
      <c r="E6" s="2" t="s">
        <v>671</v>
      </c>
    </row>
    <row r="7" spans="1:5" ht="15" customHeight="1" x14ac:dyDescent="0.25">
      <c r="B7" s="8" t="s">
        <v>764</v>
      </c>
      <c r="C7" s="1"/>
      <c r="D7" s="5" t="s">
        <v>735</v>
      </c>
      <c r="E7" s="2"/>
    </row>
    <row r="8" spans="1:5" ht="15" customHeight="1" x14ac:dyDescent="0.25">
      <c r="A8" s="3" t="s">
        <v>938</v>
      </c>
      <c r="B8" s="11" t="str">
        <f>"PRU_"&amp;$B$7&amp;"_"&amp;A8</f>
        <v>PRU_PeRe_Htb</v>
      </c>
      <c r="C8" s="1" t="s">
        <v>5</v>
      </c>
      <c r="D8" s="15" t="s">
        <v>937</v>
      </c>
      <c r="E8" s="13">
        <v>30</v>
      </c>
    </row>
    <row r="9" spans="1:5" ht="15" customHeight="1" x14ac:dyDescent="0.25">
      <c r="A9" s="2"/>
      <c r="C9" s="1"/>
      <c r="D9" s="5" t="s">
        <v>738</v>
      </c>
      <c r="E9" s="2"/>
    </row>
    <row r="10" spans="1:5" ht="15" customHeight="1" x14ac:dyDescent="0.25">
      <c r="A10" s="3" t="s">
        <v>740</v>
      </c>
      <c r="B10" s="11" t="str">
        <f>"PRU_"&amp;$B$7&amp;"_"&amp;A10</f>
        <v>PRU_PeRe_Lon</v>
      </c>
      <c r="C10" s="1" t="s">
        <v>6</v>
      </c>
      <c r="D10" s="15" t="s">
        <v>739</v>
      </c>
      <c r="E10" s="13">
        <v>9007</v>
      </c>
    </row>
    <row r="11" spans="1:5" ht="15" customHeight="1" x14ac:dyDescent="0.25">
      <c r="A11" s="3" t="s">
        <v>742</v>
      </c>
      <c r="B11" s="11" t="str">
        <f>"PRU_"&amp;$B$7&amp;"_"&amp;A11</f>
        <v>PRU_PeRe_Pen</v>
      </c>
      <c r="C11" s="1" t="s">
        <v>7</v>
      </c>
      <c r="D11" s="15" t="s">
        <v>741</v>
      </c>
      <c r="E11" s="13">
        <v>847</v>
      </c>
    </row>
    <row r="12" spans="1:5" ht="15" customHeight="1" x14ac:dyDescent="0.25">
      <c r="A12" s="3" t="s">
        <v>939</v>
      </c>
      <c r="B12" s="11" t="str">
        <f>"PRU_"&amp;$B$7&amp;"_"&amp;A12</f>
        <v>PRU_PeRe_USS</v>
      </c>
      <c r="C12" s="1" t="s">
        <v>8</v>
      </c>
      <c r="D12" s="15" t="s">
        <v>743</v>
      </c>
      <c r="E12" s="13">
        <v>88</v>
      </c>
    </row>
    <row r="13" spans="1:5" ht="15" customHeight="1" x14ac:dyDescent="0.25">
      <c r="A13" s="3" t="s">
        <v>746</v>
      </c>
      <c r="B13" s="11" t="str">
        <f>"PRU_"&amp;$B$7&amp;"_"&amp;A13</f>
        <v>PRU_PeRe_Afg</v>
      </c>
      <c r="C13" s="1" t="s">
        <v>9</v>
      </c>
      <c r="D13" s="15" t="s">
        <v>745</v>
      </c>
      <c r="E13" s="13">
        <v>1696</v>
      </c>
    </row>
    <row r="14" spans="1:5" ht="15" customHeight="1" x14ac:dyDescent="0.25">
      <c r="A14" s="3" t="s">
        <v>748</v>
      </c>
      <c r="B14" s="11" t="str">
        <f>"PRU_"&amp;$B$7&amp;"_"&amp;A14</f>
        <v>PRU_PeRe_PuTot</v>
      </c>
      <c r="C14" s="4" t="s">
        <v>10</v>
      </c>
      <c r="D14" s="5" t="s">
        <v>747</v>
      </c>
      <c r="E14" s="13">
        <v>11639</v>
      </c>
    </row>
    <row r="15" spans="1:5" ht="15" customHeight="1" x14ac:dyDescent="0.25">
      <c r="A15" s="2"/>
      <c r="C15" s="1"/>
      <c r="D15" s="5" t="s">
        <v>749</v>
      </c>
      <c r="E15" s="2"/>
    </row>
    <row r="16" spans="1:5" ht="15" customHeight="1" x14ac:dyDescent="0.25">
      <c r="A16" s="3" t="s">
        <v>751</v>
      </c>
      <c r="B16" s="11" t="str">
        <f>"PRU_"&amp;$B$7&amp;"_"&amp;A16</f>
        <v>PRU_PeRe_Rep</v>
      </c>
      <c r="C16" s="1" t="s">
        <v>11</v>
      </c>
      <c r="D16" s="15" t="s">
        <v>750</v>
      </c>
      <c r="E16" s="13">
        <v>0</v>
      </c>
    </row>
    <row r="17" spans="1:5" ht="15" customHeight="1" x14ac:dyDescent="0.25">
      <c r="A17" s="3" t="s">
        <v>940</v>
      </c>
      <c r="B17" s="11" t="str">
        <f>"PRU_"&amp;$B$7&amp;"_"&amp;A17</f>
        <v>PRU_PeRe_Best</v>
      </c>
      <c r="C17" s="1" t="s">
        <v>12</v>
      </c>
      <c r="D17" s="15" t="s">
        <v>752</v>
      </c>
      <c r="E17" s="13">
        <v>810</v>
      </c>
    </row>
    <row r="18" spans="1:5" ht="15" customHeight="1" x14ac:dyDescent="0.25">
      <c r="A18" s="3" t="s">
        <v>755</v>
      </c>
      <c r="B18" s="11" t="str">
        <f>"PRU_"&amp;$B$7&amp;"_"&amp;A18</f>
        <v>PRU_PeRe_Dir</v>
      </c>
      <c r="C18" s="1" t="s">
        <v>13</v>
      </c>
      <c r="D18" s="15" t="s">
        <v>754</v>
      </c>
      <c r="E18" s="13">
        <v>5782</v>
      </c>
    </row>
    <row r="19" spans="1:5" ht="15" customHeight="1" x14ac:dyDescent="0.25">
      <c r="A19" s="2"/>
      <c r="C19" s="1"/>
      <c r="D19" s="5" t="s">
        <v>756</v>
      </c>
      <c r="E19" s="2"/>
    </row>
    <row r="20" spans="1:5" ht="15" customHeight="1" x14ac:dyDescent="0.25">
      <c r="A20" s="3" t="s">
        <v>941</v>
      </c>
      <c r="B20" s="11" t="str">
        <f>"PRU_"&amp;$B$7&amp;"_"&amp;A20</f>
        <v>PRU_PeRe_TBest</v>
      </c>
      <c r="C20" s="1" t="s">
        <v>14</v>
      </c>
      <c r="D20" s="15" t="s">
        <v>757</v>
      </c>
      <c r="E20" s="13">
        <v>0</v>
      </c>
    </row>
    <row r="21" spans="1:5" ht="15" customHeight="1" x14ac:dyDescent="0.25">
      <c r="A21" s="2"/>
      <c r="C21" s="1"/>
      <c r="D21" s="15"/>
      <c r="E21" s="2"/>
    </row>
    <row r="22" spans="1:5" ht="15" customHeight="1" x14ac:dyDescent="0.25">
      <c r="A22" s="2"/>
      <c r="C22" s="1"/>
      <c r="D22" s="5" t="s">
        <v>759</v>
      </c>
      <c r="E22" s="2"/>
    </row>
    <row r="23" spans="1:5" ht="28.5" customHeight="1" x14ac:dyDescent="0.25">
      <c r="A23" s="3" t="s">
        <v>761</v>
      </c>
      <c r="B23" s="11" t="str">
        <f t="shared" ref="B23" si="0">"PRU_"&amp;$B$7&amp;"_"&amp;A23</f>
        <v>PRU_PeRe_RhTot</v>
      </c>
      <c r="C23" s="4" t="s">
        <v>21</v>
      </c>
      <c r="D23" s="5" t="s">
        <v>984</v>
      </c>
      <c r="E23" s="13">
        <v>1754</v>
      </c>
    </row>
    <row r="24" spans="1:5" x14ac:dyDescent="0.25"/>
    <row r="25" spans="1:5" hidden="1" x14ac:dyDescent="0.25">
      <c r="D25" s="14"/>
    </row>
  </sheetData>
  <sheetProtection algorithmName="SHA-512" hashValue="+ZJY/jV1wIPM5IF6tY1/aIyJ1EzPKSX+82VlZUzo4hVnjrPNm3+vDhArgHRJS9JIam7z3hQ1KtJo9BgsaOl9Zg==" saltValue="9S8Sz1ragRGHEa1UBvgqpQ==" spinCount="100000" sheet="1" objects="1" scenarios="1"/>
  <mergeCells count="3">
    <mergeCell ref="C4:E4"/>
    <mergeCell ref="C5:E5"/>
    <mergeCell ref="C1:D1"/>
  </mergeCells>
  <hyperlinks>
    <hyperlink ref="C1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&amp;C&amp;G</oddHeader>
  </headerFooter>
  <ignoredErrors>
    <ignoredError sqref="C5" numberStoredAsText="1"/>
  </ignoredErrors>
  <legacyDrawingHF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</sheetPr>
  <dimension ref="A1:H29"/>
  <sheetViews>
    <sheetView showGridLines="0" topLeftCell="B1" zoomScaleNormal="100" workbookViewId="0">
      <selection activeCell="B1" sqref="B1:C1"/>
    </sheetView>
  </sheetViews>
  <sheetFormatPr defaultColWidth="0" defaultRowHeight="15" zeroHeight="1" x14ac:dyDescent="0.25"/>
  <cols>
    <col min="1" max="1" width="0" style="11" hidden="1" customWidth="1"/>
    <col min="2" max="2" width="5.140625" style="11" customWidth="1"/>
    <col min="3" max="3" width="50.28515625" style="17" customWidth="1"/>
    <col min="4" max="6" width="23.7109375" style="11" customWidth="1"/>
    <col min="7" max="7" width="6.28515625" style="11" customWidth="1"/>
    <col min="8" max="8" width="13.28515625" style="11" hidden="1" customWidth="1"/>
    <col min="9" max="16384" width="9.140625" style="11" hidden="1"/>
  </cols>
  <sheetData>
    <row r="1" spans="1:6" x14ac:dyDescent="0.25">
      <c r="B1" s="81" t="s">
        <v>604</v>
      </c>
      <c r="C1" s="81"/>
    </row>
    <row r="2" spans="1:6" x14ac:dyDescent="0.25"/>
    <row r="3" spans="1:6" x14ac:dyDescent="0.25"/>
    <row r="4" spans="1:6" ht="30" customHeight="1" x14ac:dyDescent="0.25">
      <c r="B4" s="93" t="s">
        <v>986</v>
      </c>
      <c r="C4" s="94"/>
      <c r="D4" s="94"/>
      <c r="E4" s="94"/>
      <c r="F4" s="94"/>
    </row>
    <row r="5" spans="1:6" ht="15" customHeight="1" x14ac:dyDescent="0.25">
      <c r="B5" s="80" t="s">
        <v>765</v>
      </c>
      <c r="C5" s="80"/>
      <c r="D5" s="80"/>
      <c r="E5" s="80"/>
      <c r="F5" s="80"/>
    </row>
    <row r="6" spans="1:6" ht="37.5" customHeight="1" x14ac:dyDescent="0.25">
      <c r="A6" s="14" t="s">
        <v>245</v>
      </c>
      <c r="B6" s="1"/>
      <c r="C6" s="5"/>
      <c r="D6" s="2" t="s">
        <v>942</v>
      </c>
      <c r="E6" s="2" t="s">
        <v>943</v>
      </c>
      <c r="F6" s="2" t="s">
        <v>944</v>
      </c>
    </row>
    <row r="7" spans="1:6" ht="16.5" customHeight="1" x14ac:dyDescent="0.25">
      <c r="A7" s="8" t="s">
        <v>949</v>
      </c>
      <c r="B7" s="1" t="s">
        <v>5</v>
      </c>
      <c r="C7" s="15" t="s">
        <v>945</v>
      </c>
      <c r="D7" s="13">
        <v>2201188</v>
      </c>
      <c r="E7" s="13">
        <v>2301113</v>
      </c>
      <c r="F7" s="13">
        <v>42464</v>
      </c>
    </row>
    <row r="8" spans="1:6" x14ac:dyDescent="0.25">
      <c r="A8" s="8" t="s">
        <v>951</v>
      </c>
      <c r="B8" s="1" t="s">
        <v>6</v>
      </c>
      <c r="C8" s="15" t="s">
        <v>950</v>
      </c>
      <c r="D8" s="13">
        <v>1643056</v>
      </c>
      <c r="E8" s="13">
        <v>1854640</v>
      </c>
      <c r="F8" s="13">
        <v>70473</v>
      </c>
    </row>
    <row r="9" spans="1:6" x14ac:dyDescent="0.25">
      <c r="A9" s="8" t="s">
        <v>953</v>
      </c>
      <c r="B9" s="4" t="s">
        <v>7</v>
      </c>
      <c r="C9" s="5" t="s">
        <v>952</v>
      </c>
      <c r="D9" s="13">
        <v>3844244</v>
      </c>
      <c r="E9" s="13">
        <v>4155753</v>
      </c>
      <c r="F9" s="13">
        <v>112937</v>
      </c>
    </row>
    <row r="10" spans="1:6" x14ac:dyDescent="0.25">
      <c r="A10" s="8" t="s">
        <v>955</v>
      </c>
      <c r="B10" s="1" t="s">
        <v>8</v>
      </c>
      <c r="C10" s="15" t="s">
        <v>954</v>
      </c>
      <c r="D10" s="13">
        <v>0</v>
      </c>
      <c r="E10" s="13">
        <v>0</v>
      </c>
      <c r="F10" s="13">
        <v>0</v>
      </c>
    </row>
    <row r="11" spans="1:6" x14ac:dyDescent="0.25">
      <c r="A11" s="8" t="s">
        <v>957</v>
      </c>
      <c r="B11" s="1" t="s">
        <v>9</v>
      </c>
      <c r="C11" s="15" t="s">
        <v>956</v>
      </c>
      <c r="D11" s="13">
        <v>366853</v>
      </c>
      <c r="E11" s="13">
        <v>327026</v>
      </c>
      <c r="F11" s="13">
        <v>62839</v>
      </c>
    </row>
    <row r="12" spans="1:6" x14ac:dyDescent="0.25">
      <c r="A12" s="8" t="s">
        <v>959</v>
      </c>
      <c r="B12" s="1" t="s">
        <v>10</v>
      </c>
      <c r="C12" s="15" t="s">
        <v>958</v>
      </c>
      <c r="D12" s="13">
        <v>3750</v>
      </c>
      <c r="E12" s="13">
        <v>7050</v>
      </c>
      <c r="F12" s="13">
        <v>3750</v>
      </c>
    </row>
    <row r="13" spans="1:6" x14ac:dyDescent="0.25">
      <c r="A13" s="8" t="s">
        <v>961</v>
      </c>
      <c r="B13" s="1" t="s">
        <v>11</v>
      </c>
      <c r="C13" s="15" t="s">
        <v>960</v>
      </c>
      <c r="D13" s="13">
        <v>2680141</v>
      </c>
      <c r="E13" s="13">
        <v>2357424</v>
      </c>
      <c r="F13" s="13">
        <v>-174529</v>
      </c>
    </row>
    <row r="14" spans="1:6" x14ac:dyDescent="0.25">
      <c r="A14" s="8" t="s">
        <v>963</v>
      </c>
      <c r="B14" s="1" t="s">
        <v>12</v>
      </c>
      <c r="C14" s="15" t="s">
        <v>962</v>
      </c>
      <c r="D14" s="13">
        <v>82148</v>
      </c>
      <c r="E14" s="13">
        <v>319047</v>
      </c>
      <c r="F14" s="13">
        <v>239388</v>
      </c>
    </row>
    <row r="15" spans="1:6" x14ac:dyDescent="0.25">
      <c r="A15" s="8" t="s">
        <v>965</v>
      </c>
      <c r="B15" s="4" t="s">
        <v>13</v>
      </c>
      <c r="C15" s="5" t="s">
        <v>964</v>
      </c>
      <c r="D15" s="13">
        <v>3132892</v>
      </c>
      <c r="E15" s="13">
        <v>3010547</v>
      </c>
      <c r="F15" s="13">
        <v>131448</v>
      </c>
    </row>
    <row r="16" spans="1:6" x14ac:dyDescent="0.25">
      <c r="A16" s="8" t="s">
        <v>967</v>
      </c>
      <c r="B16" s="1" t="s">
        <v>14</v>
      </c>
      <c r="C16" s="15" t="s">
        <v>966</v>
      </c>
      <c r="D16" s="13">
        <v>6352966</v>
      </c>
      <c r="E16" s="13">
        <v>6099101</v>
      </c>
      <c r="F16" s="13">
        <v>-117891</v>
      </c>
    </row>
    <row r="17" spans="1:6" x14ac:dyDescent="0.25">
      <c r="A17" s="8" t="s">
        <v>969</v>
      </c>
      <c r="B17" s="1" t="s">
        <v>15</v>
      </c>
      <c r="C17" s="15" t="s">
        <v>968</v>
      </c>
      <c r="D17" s="13">
        <v>14792327</v>
      </c>
      <c r="E17" s="13">
        <v>15729251</v>
      </c>
      <c r="F17" s="13">
        <v>-881697</v>
      </c>
    </row>
    <row r="18" spans="1:6" x14ac:dyDescent="0.25">
      <c r="A18" s="8" t="s">
        <v>970</v>
      </c>
      <c r="B18" s="1" t="s">
        <v>16</v>
      </c>
      <c r="C18" s="15" t="s">
        <v>779</v>
      </c>
      <c r="D18" s="13">
        <v>3785836</v>
      </c>
      <c r="E18" s="13">
        <v>6176851</v>
      </c>
      <c r="F18" s="13">
        <v>2149386</v>
      </c>
    </row>
    <row r="19" spans="1:6" x14ac:dyDescent="0.25">
      <c r="A19" s="8" t="s">
        <v>972</v>
      </c>
      <c r="B19" s="1" t="s">
        <v>17</v>
      </c>
      <c r="C19" s="15" t="s">
        <v>971</v>
      </c>
      <c r="D19" s="13">
        <v>1511146</v>
      </c>
      <c r="E19" s="13">
        <v>1244383</v>
      </c>
      <c r="F19" s="13">
        <v>-240573</v>
      </c>
    </row>
    <row r="20" spans="1:6" ht="25.5" x14ac:dyDescent="0.25">
      <c r="A20" s="8" t="s">
        <v>974</v>
      </c>
      <c r="B20" s="1" t="s">
        <v>18</v>
      </c>
      <c r="C20" s="15" t="s">
        <v>973</v>
      </c>
      <c r="D20" s="13">
        <v>2036303</v>
      </c>
      <c r="E20" s="13">
        <v>1888733</v>
      </c>
      <c r="F20" s="13">
        <v>-676860</v>
      </c>
    </row>
    <row r="21" spans="1:6" x14ac:dyDescent="0.25">
      <c r="A21" s="8" t="s">
        <v>976</v>
      </c>
      <c r="B21" s="1" t="s">
        <v>19</v>
      </c>
      <c r="C21" s="15" t="s">
        <v>975</v>
      </c>
      <c r="D21" s="13">
        <v>7875230</v>
      </c>
      <c r="E21" s="13">
        <v>8287216</v>
      </c>
      <c r="F21" s="13">
        <v>531033</v>
      </c>
    </row>
    <row r="22" spans="1:6" ht="15" customHeight="1" x14ac:dyDescent="0.25">
      <c r="A22" s="8" t="s">
        <v>978</v>
      </c>
      <c r="B22" s="4" t="s">
        <v>20</v>
      </c>
      <c r="C22" s="5" t="s">
        <v>977</v>
      </c>
      <c r="D22" s="13">
        <v>36353808</v>
      </c>
      <c r="E22" s="13">
        <v>39425535</v>
      </c>
      <c r="F22" s="13">
        <v>763398</v>
      </c>
    </row>
    <row r="23" spans="1:6" x14ac:dyDescent="0.25">
      <c r="A23" s="8" t="s">
        <v>706</v>
      </c>
      <c r="B23" s="1" t="s">
        <v>21</v>
      </c>
      <c r="C23" s="15" t="s">
        <v>979</v>
      </c>
      <c r="D23" s="13">
        <v>1267799</v>
      </c>
      <c r="E23" s="13">
        <v>1283042</v>
      </c>
      <c r="F23" s="13">
        <v>73423</v>
      </c>
    </row>
    <row r="24" spans="1:6" x14ac:dyDescent="0.25">
      <c r="A24" s="8" t="s">
        <v>981</v>
      </c>
      <c r="B24" s="1" t="s">
        <v>22</v>
      </c>
      <c r="C24" s="15" t="s">
        <v>980</v>
      </c>
      <c r="D24" s="13">
        <v>825168</v>
      </c>
      <c r="E24" s="13">
        <v>643791</v>
      </c>
      <c r="F24" s="13">
        <v>-31254</v>
      </c>
    </row>
    <row r="25" spans="1:6" ht="27" customHeight="1" x14ac:dyDescent="0.25">
      <c r="A25" s="8" t="s">
        <v>709</v>
      </c>
      <c r="B25" s="1" t="s">
        <v>23</v>
      </c>
      <c r="C25" s="15" t="s">
        <v>791</v>
      </c>
      <c r="D25" s="13">
        <v>2208313</v>
      </c>
      <c r="E25" s="13">
        <v>1573220</v>
      </c>
      <c r="F25" s="13">
        <v>0</v>
      </c>
    </row>
    <row r="26" spans="1:6" x14ac:dyDescent="0.25"/>
    <row r="27" spans="1:6" hidden="1" x14ac:dyDescent="0.25"/>
    <row r="28" spans="1:6" hidden="1" x14ac:dyDescent="0.25">
      <c r="D28" s="17"/>
    </row>
    <row r="29" spans="1:6" hidden="1" x14ac:dyDescent="0.25">
      <c r="D29" s="16" t="s">
        <v>946</v>
      </c>
      <c r="E29" s="16" t="s">
        <v>947</v>
      </c>
      <c r="F29" s="16" t="s">
        <v>948</v>
      </c>
    </row>
  </sheetData>
  <sheetProtection algorithmName="SHA-512" hashValue="ggXebqlP3lKa2Ct/6lS8EHV2AfkyhRsN1axiAdx9I/1ZJMl1285v7IGolEqtGMfg6F3RkEQrSCXIGY+JnLj2XQ==" saltValue="dWvsp4q3pFkjuKtpS8wKWA==" spinCount="100000" sheet="1" objects="1" scenarios="1"/>
  <mergeCells count="3">
    <mergeCell ref="B4:F4"/>
    <mergeCell ref="B5:F5"/>
    <mergeCell ref="B1:C1"/>
  </mergeCells>
  <hyperlinks>
    <hyperlink ref="B1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&amp;C&amp;G</oddHeader>
  </headerFooter>
  <legacyDrawingHF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  <pageSetUpPr fitToPage="1"/>
  </sheetPr>
  <dimension ref="A1:N17"/>
  <sheetViews>
    <sheetView showGridLines="0" topLeftCell="B1" zoomScaleNormal="100" workbookViewId="0">
      <selection activeCell="B1" sqref="B1:C1"/>
    </sheetView>
  </sheetViews>
  <sheetFormatPr defaultColWidth="0" defaultRowHeight="15" zeroHeight="1" x14ac:dyDescent="0.25"/>
  <cols>
    <col min="1" max="1" width="0" style="11" hidden="1" customWidth="1"/>
    <col min="2" max="2" width="5.140625" style="11" customWidth="1"/>
    <col min="3" max="3" width="41.140625" style="17" customWidth="1"/>
    <col min="4" max="12" width="20.140625" style="11" customWidth="1"/>
    <col min="13" max="13" width="6.28515625" style="11" customWidth="1"/>
    <col min="14" max="14" width="13.28515625" style="11" hidden="1" customWidth="1"/>
    <col min="15" max="16384" width="9.140625" style="11" hidden="1"/>
  </cols>
  <sheetData>
    <row r="1" spans="1:12" x14ac:dyDescent="0.25">
      <c r="B1" s="81" t="s">
        <v>604</v>
      </c>
      <c r="C1" s="81"/>
    </row>
    <row r="2" spans="1:12" x14ac:dyDescent="0.25"/>
    <row r="3" spans="1:12" x14ac:dyDescent="0.25"/>
    <row r="4" spans="1:12" ht="30" customHeight="1" x14ac:dyDescent="0.25">
      <c r="B4" s="93" t="s">
        <v>987</v>
      </c>
      <c r="C4" s="94"/>
      <c r="D4" s="94"/>
      <c r="E4" s="94"/>
      <c r="F4" s="94"/>
      <c r="G4" s="94"/>
      <c r="H4" s="94"/>
      <c r="I4" s="94"/>
      <c r="J4" s="94"/>
      <c r="K4" s="94"/>
      <c r="L4" s="95"/>
    </row>
    <row r="5" spans="1:12" ht="14.25" customHeight="1" x14ac:dyDescent="0.25">
      <c r="B5" s="80" t="s">
        <v>905</v>
      </c>
      <c r="C5" s="80"/>
      <c r="D5" s="80"/>
      <c r="E5" s="80"/>
      <c r="F5" s="80"/>
      <c r="G5" s="80"/>
      <c r="H5" s="80"/>
      <c r="I5" s="80"/>
      <c r="J5" s="80"/>
      <c r="K5" s="80"/>
      <c r="L5" s="80"/>
    </row>
    <row r="6" spans="1:12" ht="54" customHeight="1" x14ac:dyDescent="0.25">
      <c r="A6" s="14" t="s">
        <v>245</v>
      </c>
      <c r="B6" s="1"/>
      <c r="C6" s="5"/>
      <c r="D6" s="2" t="s">
        <v>906</v>
      </c>
      <c r="E6" s="2" t="s">
        <v>907</v>
      </c>
      <c r="F6" s="2" t="s">
        <v>908</v>
      </c>
      <c r="G6" s="2" t="s">
        <v>909</v>
      </c>
      <c r="H6" s="2" t="s">
        <v>910</v>
      </c>
      <c r="I6" s="2" t="s">
        <v>911</v>
      </c>
      <c r="J6" s="2" t="s">
        <v>912</v>
      </c>
      <c r="K6" s="2" t="s">
        <v>913</v>
      </c>
      <c r="L6" s="2" t="s">
        <v>914</v>
      </c>
    </row>
    <row r="7" spans="1:12" ht="16.5" customHeight="1" x14ac:dyDescent="0.25">
      <c r="A7" s="8" t="s">
        <v>924</v>
      </c>
      <c r="B7" s="1" t="s">
        <v>5</v>
      </c>
      <c r="C7" s="15" t="s">
        <v>915</v>
      </c>
      <c r="D7" s="13">
        <v>2469</v>
      </c>
      <c r="E7" s="13">
        <v>7124</v>
      </c>
      <c r="F7" s="13">
        <v>1286181</v>
      </c>
      <c r="G7" s="13">
        <v>682</v>
      </c>
      <c r="H7" s="13">
        <v>106271</v>
      </c>
      <c r="I7" s="13">
        <v>1939</v>
      </c>
      <c r="J7" s="13">
        <v>270003</v>
      </c>
      <c r="K7" s="13">
        <v>393</v>
      </c>
      <c r="L7" s="13">
        <v>7176</v>
      </c>
    </row>
    <row r="8" spans="1:12" x14ac:dyDescent="0.25">
      <c r="A8" s="8" t="s">
        <v>926</v>
      </c>
      <c r="B8" s="1" t="s">
        <v>6</v>
      </c>
      <c r="C8" s="15" t="s">
        <v>925</v>
      </c>
      <c r="D8" s="13">
        <v>0</v>
      </c>
      <c r="E8" s="13">
        <v>235</v>
      </c>
      <c r="F8" s="13">
        <v>62930</v>
      </c>
      <c r="G8" s="13">
        <v>12</v>
      </c>
      <c r="H8" s="13">
        <v>2226</v>
      </c>
      <c r="I8" s="13">
        <v>127</v>
      </c>
      <c r="J8" s="13">
        <v>27684</v>
      </c>
      <c r="K8" s="13">
        <v>22</v>
      </c>
      <c r="L8" s="13">
        <v>568</v>
      </c>
    </row>
    <row r="9" spans="1:12" x14ac:dyDescent="0.25">
      <c r="A9" s="8" t="s">
        <v>928</v>
      </c>
      <c r="B9" s="1" t="s">
        <v>7</v>
      </c>
      <c r="C9" s="15" t="s">
        <v>927</v>
      </c>
      <c r="D9" s="15"/>
      <c r="E9" s="15"/>
      <c r="F9" s="13">
        <v>11780</v>
      </c>
      <c r="G9" s="15"/>
      <c r="H9" s="13">
        <v>1142</v>
      </c>
      <c r="I9" s="15"/>
      <c r="J9" s="13">
        <v>3339</v>
      </c>
      <c r="K9" s="15"/>
      <c r="L9" s="13">
        <v>117</v>
      </c>
    </row>
    <row r="10" spans="1:12" x14ac:dyDescent="0.25">
      <c r="A10" s="8" t="s">
        <v>930</v>
      </c>
      <c r="B10" s="1" t="s">
        <v>8</v>
      </c>
      <c r="C10" s="25" t="s">
        <v>929</v>
      </c>
      <c r="D10" s="13">
        <v>241</v>
      </c>
      <c r="E10" s="13">
        <v>3</v>
      </c>
      <c r="F10" s="13">
        <v>1458</v>
      </c>
      <c r="G10" s="13">
        <v>0</v>
      </c>
      <c r="H10" s="13">
        <v>0</v>
      </c>
      <c r="I10" s="13">
        <v>0</v>
      </c>
      <c r="J10" s="13">
        <v>0</v>
      </c>
      <c r="K10" s="13">
        <v>0</v>
      </c>
      <c r="L10" s="13">
        <v>0</v>
      </c>
    </row>
    <row r="11" spans="1:12" x14ac:dyDescent="0.25">
      <c r="A11" s="8" t="s">
        <v>932</v>
      </c>
      <c r="B11" s="1" t="s">
        <v>9</v>
      </c>
      <c r="C11" s="25" t="s">
        <v>931</v>
      </c>
      <c r="D11" s="13">
        <v>3</v>
      </c>
      <c r="E11" s="13">
        <v>227</v>
      </c>
      <c r="F11" s="13">
        <v>42283</v>
      </c>
      <c r="G11" s="13">
        <v>26</v>
      </c>
      <c r="H11" s="13">
        <v>4154</v>
      </c>
      <c r="I11" s="13">
        <v>120</v>
      </c>
      <c r="J11" s="13">
        <v>18073</v>
      </c>
      <c r="K11" s="13">
        <v>0</v>
      </c>
      <c r="L11" s="13">
        <v>0</v>
      </c>
    </row>
    <row r="12" spans="1:12" x14ac:dyDescent="0.25">
      <c r="A12" s="8" t="s">
        <v>934</v>
      </c>
      <c r="B12" s="1" t="s">
        <v>10</v>
      </c>
      <c r="C12" s="25" t="s">
        <v>933</v>
      </c>
      <c r="D12" s="13">
        <v>6</v>
      </c>
      <c r="E12" s="13">
        <v>2</v>
      </c>
      <c r="F12" s="13">
        <v>569</v>
      </c>
      <c r="G12" s="13">
        <v>2</v>
      </c>
      <c r="H12" s="13">
        <v>547</v>
      </c>
      <c r="I12" s="13">
        <v>0</v>
      </c>
      <c r="J12" s="13">
        <v>0</v>
      </c>
      <c r="K12" s="13">
        <v>78</v>
      </c>
      <c r="L12" s="13">
        <v>1739</v>
      </c>
    </row>
    <row r="13" spans="1:12" x14ac:dyDescent="0.25">
      <c r="A13" s="8" t="s">
        <v>936</v>
      </c>
      <c r="B13" s="1" t="s">
        <v>11</v>
      </c>
      <c r="C13" s="15" t="s">
        <v>935</v>
      </c>
      <c r="D13" s="13">
        <v>2219</v>
      </c>
      <c r="E13" s="13">
        <v>7127</v>
      </c>
      <c r="F13" s="13">
        <v>1316582</v>
      </c>
      <c r="G13" s="13">
        <v>666</v>
      </c>
      <c r="H13" s="13">
        <v>104938</v>
      </c>
      <c r="I13" s="13">
        <v>1946</v>
      </c>
      <c r="J13" s="13">
        <v>282953</v>
      </c>
      <c r="K13" s="13">
        <v>337</v>
      </c>
      <c r="L13" s="13">
        <v>6122</v>
      </c>
    </row>
    <row r="14" spans="1:12" x14ac:dyDescent="0.25"/>
    <row r="15" spans="1:12" hidden="1" x14ac:dyDescent="0.25"/>
    <row r="16" spans="1:12" hidden="1" x14ac:dyDescent="0.25">
      <c r="D16" s="17"/>
    </row>
    <row r="17" spans="4:12" hidden="1" x14ac:dyDescent="0.25">
      <c r="D17" s="16" t="s">
        <v>876</v>
      </c>
      <c r="E17" s="16" t="s">
        <v>916</v>
      </c>
      <c r="F17" s="16" t="s">
        <v>917</v>
      </c>
      <c r="G17" s="16" t="s">
        <v>918</v>
      </c>
      <c r="H17" s="16" t="s">
        <v>919</v>
      </c>
      <c r="I17" s="16" t="s">
        <v>920</v>
      </c>
      <c r="J17" s="16" t="s">
        <v>921</v>
      </c>
      <c r="K17" s="16" t="s">
        <v>922</v>
      </c>
      <c r="L17" s="16" t="s">
        <v>923</v>
      </c>
    </row>
  </sheetData>
  <sheetProtection algorithmName="SHA-512" hashValue="/UnMOb+FrZ83IOiQSqi5u9kwyHtTCXOUgnyJKTz4ysseMgqZ5R235RfnQHt739/8ROSlx3C8yF+5vxYNExEmiQ==" saltValue="08N1nDhasRTZeg129G8MJw==" spinCount="100000" sheet="1" objects="1" scenarios="1"/>
  <mergeCells count="3">
    <mergeCell ref="B4:L4"/>
    <mergeCell ref="B5:L5"/>
    <mergeCell ref="B1:C1"/>
  </mergeCells>
  <hyperlinks>
    <hyperlink ref="B1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scale="58" fitToHeight="0" orientation="landscape" r:id="rId1"/>
  <headerFooter>
    <oddHeader>&amp;C&amp;G</oddHeader>
  </headerFooter>
  <legacyDrawingHF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</sheetPr>
  <dimension ref="A1:WVL16"/>
  <sheetViews>
    <sheetView showGridLines="0" workbookViewId="0">
      <selection sqref="A1:B1"/>
    </sheetView>
  </sheetViews>
  <sheetFormatPr defaultColWidth="0" defaultRowHeight="15" customHeight="1" zeroHeight="1" x14ac:dyDescent="0.25"/>
  <cols>
    <col min="1" max="1" width="5.7109375" style="11" customWidth="1"/>
    <col min="2" max="2" width="28.42578125" style="11" customWidth="1"/>
    <col min="3" max="3" width="17.28515625" style="11" customWidth="1"/>
    <col min="4" max="4" width="3.140625" style="26" customWidth="1"/>
    <col min="5" max="6" width="8.5703125" style="11" hidden="1" customWidth="1"/>
    <col min="7" max="7" width="12" style="11" hidden="1" customWidth="1"/>
    <col min="8" max="8" width="11.5703125" style="11" hidden="1" customWidth="1"/>
    <col min="9" max="9" width="10.140625" style="11" hidden="1" customWidth="1"/>
    <col min="10" max="10" width="9.7109375" style="11" hidden="1" customWidth="1"/>
    <col min="11" max="256" width="9.140625" style="11" hidden="1" customWidth="1"/>
    <col min="257" max="257" width="5.7109375" style="11" hidden="1" customWidth="1"/>
    <col min="258" max="258" width="37.7109375" style="11" hidden="1" customWidth="1"/>
    <col min="259" max="259" width="9.140625" style="11" hidden="1" customWidth="1"/>
    <col min="260" max="260" width="3.140625" style="11" hidden="1" customWidth="1"/>
    <col min="261" max="512" width="9.140625" style="11" hidden="1" customWidth="1"/>
    <col min="513" max="513" width="5.7109375" style="11" hidden="1" customWidth="1"/>
    <col min="514" max="514" width="37.7109375" style="11" hidden="1" customWidth="1"/>
    <col min="515" max="515" width="9.140625" style="11" hidden="1" customWidth="1"/>
    <col min="516" max="516" width="3.140625" style="11" hidden="1" customWidth="1"/>
    <col min="517" max="768" width="9.140625" style="11" hidden="1" customWidth="1"/>
    <col min="769" max="769" width="5.7109375" style="11" hidden="1" customWidth="1"/>
    <col min="770" max="770" width="37.7109375" style="11" hidden="1" customWidth="1"/>
    <col min="771" max="771" width="9.140625" style="11" hidden="1" customWidth="1"/>
    <col min="772" max="772" width="3.140625" style="11" hidden="1" customWidth="1"/>
    <col min="773" max="1024" width="9.140625" style="11" hidden="1"/>
    <col min="1025" max="1025" width="5.7109375" style="11" hidden="1" customWidth="1"/>
    <col min="1026" max="1026" width="37.7109375" style="11" hidden="1" customWidth="1"/>
    <col min="1027" max="1027" width="9.140625" style="11" hidden="1" customWidth="1"/>
    <col min="1028" max="1028" width="3.140625" style="11" hidden="1" customWidth="1"/>
    <col min="1029" max="1280" width="9.140625" style="11" hidden="1" customWidth="1"/>
    <col min="1281" max="1281" width="5.7109375" style="11" hidden="1" customWidth="1"/>
    <col min="1282" max="1282" width="37.7109375" style="11" hidden="1" customWidth="1"/>
    <col min="1283" max="1283" width="9.140625" style="11" hidden="1" customWidth="1"/>
    <col min="1284" max="1284" width="3.140625" style="11" hidden="1" customWidth="1"/>
    <col min="1285" max="1536" width="9.140625" style="11" hidden="1" customWidth="1"/>
    <col min="1537" max="1537" width="5.7109375" style="11" hidden="1" customWidth="1"/>
    <col min="1538" max="1538" width="37.7109375" style="11" hidden="1" customWidth="1"/>
    <col min="1539" max="1539" width="9.140625" style="11" hidden="1" customWidth="1"/>
    <col min="1540" max="1540" width="3.140625" style="11" hidden="1" customWidth="1"/>
    <col min="1541" max="1792" width="9.140625" style="11" hidden="1" customWidth="1"/>
    <col min="1793" max="1793" width="5.7109375" style="11" hidden="1" customWidth="1"/>
    <col min="1794" max="1794" width="37.7109375" style="11" hidden="1" customWidth="1"/>
    <col min="1795" max="1795" width="9.140625" style="11" hidden="1" customWidth="1"/>
    <col min="1796" max="1796" width="3.140625" style="11" hidden="1" customWidth="1"/>
    <col min="1797" max="2048" width="9.140625" style="11" hidden="1"/>
    <col min="2049" max="2049" width="5.7109375" style="11" hidden="1" customWidth="1"/>
    <col min="2050" max="2050" width="37.7109375" style="11" hidden="1" customWidth="1"/>
    <col min="2051" max="2051" width="9.140625" style="11" hidden="1" customWidth="1"/>
    <col min="2052" max="2052" width="3.140625" style="11" hidden="1" customWidth="1"/>
    <col min="2053" max="2304" width="9.140625" style="11" hidden="1" customWidth="1"/>
    <col min="2305" max="2305" width="5.7109375" style="11" hidden="1" customWidth="1"/>
    <col min="2306" max="2306" width="37.7109375" style="11" hidden="1" customWidth="1"/>
    <col min="2307" max="2307" width="9.140625" style="11" hidden="1" customWidth="1"/>
    <col min="2308" max="2308" width="3.140625" style="11" hidden="1" customWidth="1"/>
    <col min="2309" max="2560" width="9.140625" style="11" hidden="1" customWidth="1"/>
    <col min="2561" max="2561" width="5.7109375" style="11" hidden="1" customWidth="1"/>
    <col min="2562" max="2562" width="37.7109375" style="11" hidden="1" customWidth="1"/>
    <col min="2563" max="2563" width="9.140625" style="11" hidden="1" customWidth="1"/>
    <col min="2564" max="2564" width="3.140625" style="11" hidden="1" customWidth="1"/>
    <col min="2565" max="2816" width="9.140625" style="11" hidden="1" customWidth="1"/>
    <col min="2817" max="2817" width="5.7109375" style="11" hidden="1" customWidth="1"/>
    <col min="2818" max="2818" width="37.7109375" style="11" hidden="1" customWidth="1"/>
    <col min="2819" max="2819" width="9.140625" style="11" hidden="1" customWidth="1"/>
    <col min="2820" max="2820" width="3.140625" style="11" hidden="1" customWidth="1"/>
    <col min="2821" max="3072" width="9.140625" style="11" hidden="1"/>
    <col min="3073" max="3073" width="5.7109375" style="11" hidden="1" customWidth="1"/>
    <col min="3074" max="3074" width="37.7109375" style="11" hidden="1" customWidth="1"/>
    <col min="3075" max="3075" width="9.140625" style="11" hidden="1" customWidth="1"/>
    <col min="3076" max="3076" width="3.140625" style="11" hidden="1" customWidth="1"/>
    <col min="3077" max="3328" width="9.140625" style="11" hidden="1" customWidth="1"/>
    <col min="3329" max="3329" width="5.7109375" style="11" hidden="1" customWidth="1"/>
    <col min="3330" max="3330" width="37.7109375" style="11" hidden="1" customWidth="1"/>
    <col min="3331" max="3331" width="9.140625" style="11" hidden="1" customWidth="1"/>
    <col min="3332" max="3332" width="3.140625" style="11" hidden="1" customWidth="1"/>
    <col min="3333" max="3584" width="9.140625" style="11" hidden="1" customWidth="1"/>
    <col min="3585" max="3585" width="5.7109375" style="11" hidden="1" customWidth="1"/>
    <col min="3586" max="3586" width="37.7109375" style="11" hidden="1" customWidth="1"/>
    <col min="3587" max="3587" width="9.140625" style="11" hidden="1" customWidth="1"/>
    <col min="3588" max="3588" width="3.140625" style="11" hidden="1" customWidth="1"/>
    <col min="3589" max="3840" width="9.140625" style="11" hidden="1" customWidth="1"/>
    <col min="3841" max="3841" width="5.7109375" style="11" hidden="1" customWidth="1"/>
    <col min="3842" max="3842" width="37.7109375" style="11" hidden="1" customWidth="1"/>
    <col min="3843" max="3843" width="9.140625" style="11" hidden="1" customWidth="1"/>
    <col min="3844" max="3844" width="3.140625" style="11" hidden="1" customWidth="1"/>
    <col min="3845" max="4096" width="9.140625" style="11" hidden="1"/>
    <col min="4097" max="4097" width="5.7109375" style="11" hidden="1" customWidth="1"/>
    <col min="4098" max="4098" width="37.7109375" style="11" hidden="1" customWidth="1"/>
    <col min="4099" max="4099" width="9.140625" style="11" hidden="1" customWidth="1"/>
    <col min="4100" max="4100" width="3.140625" style="11" hidden="1" customWidth="1"/>
    <col min="4101" max="4352" width="9.140625" style="11" hidden="1" customWidth="1"/>
    <col min="4353" max="4353" width="5.7109375" style="11" hidden="1" customWidth="1"/>
    <col min="4354" max="4354" width="37.7109375" style="11" hidden="1" customWidth="1"/>
    <col min="4355" max="4355" width="9.140625" style="11" hidden="1" customWidth="1"/>
    <col min="4356" max="4356" width="3.140625" style="11" hidden="1" customWidth="1"/>
    <col min="4357" max="4608" width="9.140625" style="11" hidden="1" customWidth="1"/>
    <col min="4609" max="4609" width="5.7109375" style="11" hidden="1" customWidth="1"/>
    <col min="4610" max="4610" width="37.7109375" style="11" hidden="1" customWidth="1"/>
    <col min="4611" max="4611" width="9.140625" style="11" hidden="1" customWidth="1"/>
    <col min="4612" max="4612" width="3.140625" style="11" hidden="1" customWidth="1"/>
    <col min="4613" max="4864" width="9.140625" style="11" hidden="1" customWidth="1"/>
    <col min="4865" max="4865" width="5.7109375" style="11" hidden="1" customWidth="1"/>
    <col min="4866" max="4866" width="37.7109375" style="11" hidden="1" customWidth="1"/>
    <col min="4867" max="4867" width="9.140625" style="11" hidden="1" customWidth="1"/>
    <col min="4868" max="4868" width="3.140625" style="11" hidden="1" customWidth="1"/>
    <col min="4869" max="5120" width="9.140625" style="11" hidden="1"/>
    <col min="5121" max="5121" width="5.7109375" style="11" hidden="1" customWidth="1"/>
    <col min="5122" max="5122" width="37.7109375" style="11" hidden="1" customWidth="1"/>
    <col min="5123" max="5123" width="9.140625" style="11" hidden="1" customWidth="1"/>
    <col min="5124" max="5124" width="3.140625" style="11" hidden="1" customWidth="1"/>
    <col min="5125" max="5376" width="9.140625" style="11" hidden="1" customWidth="1"/>
    <col min="5377" max="5377" width="5.7109375" style="11" hidden="1" customWidth="1"/>
    <col min="5378" max="5378" width="37.7109375" style="11" hidden="1" customWidth="1"/>
    <col min="5379" max="5379" width="9.140625" style="11" hidden="1" customWidth="1"/>
    <col min="5380" max="5380" width="3.140625" style="11" hidden="1" customWidth="1"/>
    <col min="5381" max="5632" width="9.140625" style="11" hidden="1" customWidth="1"/>
    <col min="5633" max="5633" width="5.7109375" style="11" hidden="1" customWidth="1"/>
    <col min="5634" max="5634" width="37.7109375" style="11" hidden="1" customWidth="1"/>
    <col min="5635" max="5635" width="9.140625" style="11" hidden="1" customWidth="1"/>
    <col min="5636" max="5636" width="3.140625" style="11" hidden="1" customWidth="1"/>
    <col min="5637" max="5888" width="9.140625" style="11" hidden="1" customWidth="1"/>
    <col min="5889" max="5889" width="5.7109375" style="11" hidden="1" customWidth="1"/>
    <col min="5890" max="5890" width="37.7109375" style="11" hidden="1" customWidth="1"/>
    <col min="5891" max="5891" width="9.140625" style="11" hidden="1" customWidth="1"/>
    <col min="5892" max="5892" width="3.140625" style="11" hidden="1" customWidth="1"/>
    <col min="5893" max="6144" width="9.140625" style="11" hidden="1"/>
    <col min="6145" max="6145" width="5.7109375" style="11" hidden="1" customWidth="1"/>
    <col min="6146" max="6146" width="37.7109375" style="11" hidden="1" customWidth="1"/>
    <col min="6147" max="6147" width="9.140625" style="11" hidden="1" customWidth="1"/>
    <col min="6148" max="6148" width="3.140625" style="11" hidden="1" customWidth="1"/>
    <col min="6149" max="6400" width="9.140625" style="11" hidden="1" customWidth="1"/>
    <col min="6401" max="6401" width="5.7109375" style="11" hidden="1" customWidth="1"/>
    <col min="6402" max="6402" width="37.7109375" style="11" hidden="1" customWidth="1"/>
    <col min="6403" max="6403" width="9.140625" style="11" hidden="1" customWidth="1"/>
    <col min="6404" max="6404" width="3.140625" style="11" hidden="1" customWidth="1"/>
    <col min="6405" max="6656" width="9.140625" style="11" hidden="1" customWidth="1"/>
    <col min="6657" max="6657" width="5.7109375" style="11" hidden="1" customWidth="1"/>
    <col min="6658" max="6658" width="37.7109375" style="11" hidden="1" customWidth="1"/>
    <col min="6659" max="6659" width="9.140625" style="11" hidden="1" customWidth="1"/>
    <col min="6660" max="6660" width="3.140625" style="11" hidden="1" customWidth="1"/>
    <col min="6661" max="6912" width="9.140625" style="11" hidden="1" customWidth="1"/>
    <col min="6913" max="6913" width="5.7109375" style="11" hidden="1" customWidth="1"/>
    <col min="6914" max="6914" width="37.7109375" style="11" hidden="1" customWidth="1"/>
    <col min="6915" max="6915" width="9.140625" style="11" hidden="1" customWidth="1"/>
    <col min="6916" max="6916" width="3.140625" style="11" hidden="1" customWidth="1"/>
    <col min="6917" max="7168" width="9.140625" style="11" hidden="1"/>
    <col min="7169" max="7169" width="5.7109375" style="11" hidden="1" customWidth="1"/>
    <col min="7170" max="7170" width="37.7109375" style="11" hidden="1" customWidth="1"/>
    <col min="7171" max="7171" width="9.140625" style="11" hidden="1" customWidth="1"/>
    <col min="7172" max="7172" width="3.140625" style="11" hidden="1" customWidth="1"/>
    <col min="7173" max="7424" width="9.140625" style="11" hidden="1" customWidth="1"/>
    <col min="7425" max="7425" width="5.7109375" style="11" hidden="1" customWidth="1"/>
    <col min="7426" max="7426" width="37.7109375" style="11" hidden="1" customWidth="1"/>
    <col min="7427" max="7427" width="9.140625" style="11" hidden="1" customWidth="1"/>
    <col min="7428" max="7428" width="3.140625" style="11" hidden="1" customWidth="1"/>
    <col min="7429" max="7680" width="9.140625" style="11" hidden="1" customWidth="1"/>
    <col min="7681" max="7681" width="5.7109375" style="11" hidden="1" customWidth="1"/>
    <col min="7682" max="7682" width="37.7109375" style="11" hidden="1" customWidth="1"/>
    <col min="7683" max="7683" width="9.140625" style="11" hidden="1" customWidth="1"/>
    <col min="7684" max="7684" width="3.140625" style="11" hidden="1" customWidth="1"/>
    <col min="7685" max="7936" width="9.140625" style="11" hidden="1" customWidth="1"/>
    <col min="7937" max="7937" width="5.7109375" style="11" hidden="1" customWidth="1"/>
    <col min="7938" max="7938" width="37.7109375" style="11" hidden="1" customWidth="1"/>
    <col min="7939" max="7939" width="9.140625" style="11" hidden="1" customWidth="1"/>
    <col min="7940" max="7940" width="3.140625" style="11" hidden="1" customWidth="1"/>
    <col min="7941" max="8192" width="9.140625" style="11" hidden="1"/>
    <col min="8193" max="8193" width="5.7109375" style="11" hidden="1" customWidth="1"/>
    <col min="8194" max="8194" width="37.7109375" style="11" hidden="1" customWidth="1"/>
    <col min="8195" max="8195" width="9.140625" style="11" hidden="1" customWidth="1"/>
    <col min="8196" max="8196" width="3.140625" style="11" hidden="1" customWidth="1"/>
    <col min="8197" max="8448" width="9.140625" style="11" hidden="1" customWidth="1"/>
    <col min="8449" max="8449" width="5.7109375" style="11" hidden="1" customWidth="1"/>
    <col min="8450" max="8450" width="37.7109375" style="11" hidden="1" customWidth="1"/>
    <col min="8451" max="8451" width="9.140625" style="11" hidden="1" customWidth="1"/>
    <col min="8452" max="8452" width="3.140625" style="11" hidden="1" customWidth="1"/>
    <col min="8453" max="8704" width="9.140625" style="11" hidden="1" customWidth="1"/>
    <col min="8705" max="8705" width="5.7109375" style="11" hidden="1" customWidth="1"/>
    <col min="8706" max="8706" width="37.7109375" style="11" hidden="1" customWidth="1"/>
    <col min="8707" max="8707" width="9.140625" style="11" hidden="1" customWidth="1"/>
    <col min="8708" max="8708" width="3.140625" style="11" hidden="1" customWidth="1"/>
    <col min="8709" max="8960" width="9.140625" style="11" hidden="1" customWidth="1"/>
    <col min="8961" max="8961" width="5.7109375" style="11" hidden="1" customWidth="1"/>
    <col min="8962" max="8962" width="37.7109375" style="11" hidden="1" customWidth="1"/>
    <col min="8963" max="8963" width="9.140625" style="11" hidden="1" customWidth="1"/>
    <col min="8964" max="8964" width="3.140625" style="11" hidden="1" customWidth="1"/>
    <col min="8965" max="9216" width="9.140625" style="11" hidden="1"/>
    <col min="9217" max="9217" width="5.7109375" style="11" hidden="1" customWidth="1"/>
    <col min="9218" max="9218" width="37.7109375" style="11" hidden="1" customWidth="1"/>
    <col min="9219" max="9219" width="9.140625" style="11" hidden="1" customWidth="1"/>
    <col min="9220" max="9220" width="3.140625" style="11" hidden="1" customWidth="1"/>
    <col min="9221" max="9472" width="9.140625" style="11" hidden="1" customWidth="1"/>
    <col min="9473" max="9473" width="5.7109375" style="11" hidden="1" customWidth="1"/>
    <col min="9474" max="9474" width="37.7109375" style="11" hidden="1" customWidth="1"/>
    <col min="9475" max="9475" width="9.140625" style="11" hidden="1" customWidth="1"/>
    <col min="9476" max="9476" width="3.140625" style="11" hidden="1" customWidth="1"/>
    <col min="9477" max="9728" width="9.140625" style="11" hidden="1" customWidth="1"/>
    <col min="9729" max="9729" width="5.7109375" style="11" hidden="1" customWidth="1"/>
    <col min="9730" max="9730" width="37.7109375" style="11" hidden="1" customWidth="1"/>
    <col min="9731" max="9731" width="9.140625" style="11" hidden="1" customWidth="1"/>
    <col min="9732" max="9732" width="3.140625" style="11" hidden="1" customWidth="1"/>
    <col min="9733" max="9984" width="9.140625" style="11" hidden="1" customWidth="1"/>
    <col min="9985" max="9985" width="5.7109375" style="11" hidden="1" customWidth="1"/>
    <col min="9986" max="9986" width="37.7109375" style="11" hidden="1" customWidth="1"/>
    <col min="9987" max="9987" width="9.140625" style="11" hidden="1" customWidth="1"/>
    <col min="9988" max="9988" width="3.140625" style="11" hidden="1" customWidth="1"/>
    <col min="9989" max="10240" width="9.140625" style="11" hidden="1"/>
    <col min="10241" max="10241" width="5.7109375" style="11" hidden="1" customWidth="1"/>
    <col min="10242" max="10242" width="37.7109375" style="11" hidden="1" customWidth="1"/>
    <col min="10243" max="10243" width="9.140625" style="11" hidden="1" customWidth="1"/>
    <col min="10244" max="10244" width="3.140625" style="11" hidden="1" customWidth="1"/>
    <col min="10245" max="10496" width="9.140625" style="11" hidden="1" customWidth="1"/>
    <col min="10497" max="10497" width="5.7109375" style="11" hidden="1" customWidth="1"/>
    <col min="10498" max="10498" width="37.7109375" style="11" hidden="1" customWidth="1"/>
    <col min="10499" max="10499" width="9.140625" style="11" hidden="1" customWidth="1"/>
    <col min="10500" max="10500" width="3.140625" style="11" hidden="1" customWidth="1"/>
    <col min="10501" max="10752" width="9.140625" style="11" hidden="1" customWidth="1"/>
    <col min="10753" max="10753" width="5.7109375" style="11" hidden="1" customWidth="1"/>
    <col min="10754" max="10754" width="37.7109375" style="11" hidden="1" customWidth="1"/>
    <col min="10755" max="10755" width="9.140625" style="11" hidden="1" customWidth="1"/>
    <col min="10756" max="10756" width="3.140625" style="11" hidden="1" customWidth="1"/>
    <col min="10757" max="11008" width="9.140625" style="11" hidden="1" customWidth="1"/>
    <col min="11009" max="11009" width="5.7109375" style="11" hidden="1" customWidth="1"/>
    <col min="11010" max="11010" width="37.7109375" style="11" hidden="1" customWidth="1"/>
    <col min="11011" max="11011" width="9.140625" style="11" hidden="1" customWidth="1"/>
    <col min="11012" max="11012" width="3.140625" style="11" hidden="1" customWidth="1"/>
    <col min="11013" max="11264" width="9.140625" style="11" hidden="1"/>
    <col min="11265" max="11265" width="5.7109375" style="11" hidden="1" customWidth="1"/>
    <col min="11266" max="11266" width="37.7109375" style="11" hidden="1" customWidth="1"/>
    <col min="11267" max="11267" width="9.140625" style="11" hidden="1" customWidth="1"/>
    <col min="11268" max="11268" width="3.140625" style="11" hidden="1" customWidth="1"/>
    <col min="11269" max="11520" width="9.140625" style="11" hidden="1" customWidth="1"/>
    <col min="11521" max="11521" width="5.7109375" style="11" hidden="1" customWidth="1"/>
    <col min="11522" max="11522" width="37.7109375" style="11" hidden="1" customWidth="1"/>
    <col min="11523" max="11523" width="9.140625" style="11" hidden="1" customWidth="1"/>
    <col min="11524" max="11524" width="3.140625" style="11" hidden="1" customWidth="1"/>
    <col min="11525" max="11776" width="9.140625" style="11" hidden="1" customWidth="1"/>
    <col min="11777" max="11777" width="5.7109375" style="11" hidden="1" customWidth="1"/>
    <col min="11778" max="11778" width="37.7109375" style="11" hidden="1" customWidth="1"/>
    <col min="11779" max="11779" width="9.140625" style="11" hidden="1" customWidth="1"/>
    <col min="11780" max="11780" width="3.140625" style="11" hidden="1" customWidth="1"/>
    <col min="11781" max="12032" width="9.140625" style="11" hidden="1" customWidth="1"/>
    <col min="12033" max="12033" width="5.7109375" style="11" hidden="1" customWidth="1"/>
    <col min="12034" max="12034" width="37.7109375" style="11" hidden="1" customWidth="1"/>
    <col min="12035" max="12035" width="9.140625" style="11" hidden="1" customWidth="1"/>
    <col min="12036" max="12036" width="3.140625" style="11" hidden="1" customWidth="1"/>
    <col min="12037" max="12288" width="9.140625" style="11" hidden="1"/>
    <col min="12289" max="12289" width="5.7109375" style="11" hidden="1" customWidth="1"/>
    <col min="12290" max="12290" width="37.7109375" style="11" hidden="1" customWidth="1"/>
    <col min="12291" max="12291" width="9.140625" style="11" hidden="1" customWidth="1"/>
    <col min="12292" max="12292" width="3.140625" style="11" hidden="1" customWidth="1"/>
    <col min="12293" max="12544" width="9.140625" style="11" hidden="1" customWidth="1"/>
    <col min="12545" max="12545" width="5.7109375" style="11" hidden="1" customWidth="1"/>
    <col min="12546" max="12546" width="37.7109375" style="11" hidden="1" customWidth="1"/>
    <col min="12547" max="12547" width="9.140625" style="11" hidden="1" customWidth="1"/>
    <col min="12548" max="12548" width="3.140625" style="11" hidden="1" customWidth="1"/>
    <col min="12549" max="12800" width="9.140625" style="11" hidden="1" customWidth="1"/>
    <col min="12801" max="12801" width="5.7109375" style="11" hidden="1" customWidth="1"/>
    <col min="12802" max="12802" width="37.7109375" style="11" hidden="1" customWidth="1"/>
    <col min="12803" max="12803" width="9.140625" style="11" hidden="1" customWidth="1"/>
    <col min="12804" max="12804" width="3.140625" style="11" hidden="1" customWidth="1"/>
    <col min="12805" max="13056" width="9.140625" style="11" hidden="1" customWidth="1"/>
    <col min="13057" max="13057" width="5.7109375" style="11" hidden="1" customWidth="1"/>
    <col min="13058" max="13058" width="37.7109375" style="11" hidden="1" customWidth="1"/>
    <col min="13059" max="13059" width="9.140625" style="11" hidden="1" customWidth="1"/>
    <col min="13060" max="13060" width="3.140625" style="11" hidden="1" customWidth="1"/>
    <col min="13061" max="13312" width="9.140625" style="11" hidden="1"/>
    <col min="13313" max="13313" width="5.7109375" style="11" hidden="1" customWidth="1"/>
    <col min="13314" max="13314" width="37.7109375" style="11" hidden="1" customWidth="1"/>
    <col min="13315" max="13315" width="9.140625" style="11" hidden="1" customWidth="1"/>
    <col min="13316" max="13316" width="3.140625" style="11" hidden="1" customWidth="1"/>
    <col min="13317" max="13568" width="9.140625" style="11" hidden="1" customWidth="1"/>
    <col min="13569" max="13569" width="5.7109375" style="11" hidden="1" customWidth="1"/>
    <col min="13570" max="13570" width="37.7109375" style="11" hidden="1" customWidth="1"/>
    <col min="13571" max="13571" width="9.140625" style="11" hidden="1" customWidth="1"/>
    <col min="13572" max="13572" width="3.140625" style="11" hidden="1" customWidth="1"/>
    <col min="13573" max="13824" width="9.140625" style="11" hidden="1" customWidth="1"/>
    <col min="13825" max="13825" width="5.7109375" style="11" hidden="1" customWidth="1"/>
    <col min="13826" max="13826" width="37.7109375" style="11" hidden="1" customWidth="1"/>
    <col min="13827" max="13827" width="9.140625" style="11" hidden="1" customWidth="1"/>
    <col min="13828" max="13828" width="3.140625" style="11" hidden="1" customWidth="1"/>
    <col min="13829" max="14080" width="9.140625" style="11" hidden="1" customWidth="1"/>
    <col min="14081" max="14081" width="5.7109375" style="11" hidden="1" customWidth="1"/>
    <col min="14082" max="14082" width="37.7109375" style="11" hidden="1" customWidth="1"/>
    <col min="14083" max="14083" width="9.140625" style="11" hidden="1" customWidth="1"/>
    <col min="14084" max="14084" width="3.140625" style="11" hidden="1" customWidth="1"/>
    <col min="14085" max="14336" width="9.140625" style="11" hidden="1"/>
    <col min="14337" max="14337" width="5.7109375" style="11" hidden="1" customWidth="1"/>
    <col min="14338" max="14338" width="37.7109375" style="11" hidden="1" customWidth="1"/>
    <col min="14339" max="14339" width="9.140625" style="11" hidden="1" customWidth="1"/>
    <col min="14340" max="14340" width="3.140625" style="11" hidden="1" customWidth="1"/>
    <col min="14341" max="14592" width="9.140625" style="11" hidden="1" customWidth="1"/>
    <col min="14593" max="14593" width="5.7109375" style="11" hidden="1" customWidth="1"/>
    <col min="14594" max="14594" width="37.7109375" style="11" hidden="1" customWidth="1"/>
    <col min="14595" max="14595" width="9.140625" style="11" hidden="1" customWidth="1"/>
    <col min="14596" max="14596" width="3.140625" style="11" hidden="1" customWidth="1"/>
    <col min="14597" max="14848" width="9.140625" style="11" hidden="1" customWidth="1"/>
    <col min="14849" max="14849" width="5.7109375" style="11" hidden="1" customWidth="1"/>
    <col min="14850" max="14850" width="37.7109375" style="11" hidden="1" customWidth="1"/>
    <col min="14851" max="14851" width="9.140625" style="11" hidden="1" customWidth="1"/>
    <col min="14852" max="14852" width="3.140625" style="11" hidden="1" customWidth="1"/>
    <col min="14853" max="15104" width="9.140625" style="11" hidden="1" customWidth="1"/>
    <col min="15105" max="15105" width="5.7109375" style="11" hidden="1" customWidth="1"/>
    <col min="15106" max="15106" width="37.7109375" style="11" hidden="1" customWidth="1"/>
    <col min="15107" max="15107" width="9.140625" style="11" hidden="1" customWidth="1"/>
    <col min="15108" max="15108" width="3.140625" style="11" hidden="1" customWidth="1"/>
    <col min="15109" max="15360" width="9.140625" style="11" hidden="1"/>
    <col min="15361" max="15361" width="5.7109375" style="11" hidden="1" customWidth="1"/>
    <col min="15362" max="15362" width="37.7109375" style="11" hidden="1" customWidth="1"/>
    <col min="15363" max="15363" width="9.140625" style="11" hidden="1" customWidth="1"/>
    <col min="15364" max="15364" width="3.140625" style="11" hidden="1" customWidth="1"/>
    <col min="15365" max="15616" width="9.140625" style="11" hidden="1" customWidth="1"/>
    <col min="15617" max="15617" width="5.7109375" style="11" hidden="1" customWidth="1"/>
    <col min="15618" max="15618" width="37.7109375" style="11" hidden="1" customWidth="1"/>
    <col min="15619" max="15619" width="9.140625" style="11" hidden="1" customWidth="1"/>
    <col min="15620" max="15620" width="3.140625" style="11" hidden="1" customWidth="1"/>
    <col min="15621" max="15872" width="9.140625" style="11" hidden="1" customWidth="1"/>
    <col min="15873" max="15873" width="5.7109375" style="11" hidden="1" customWidth="1"/>
    <col min="15874" max="15874" width="37.7109375" style="11" hidden="1" customWidth="1"/>
    <col min="15875" max="15875" width="9.140625" style="11" hidden="1" customWidth="1"/>
    <col min="15876" max="15876" width="3.140625" style="11" hidden="1" customWidth="1"/>
    <col min="15877" max="16128" width="9.140625" style="11" hidden="1" customWidth="1"/>
    <col min="16129" max="16129" width="5.7109375" style="11" hidden="1" customWidth="1"/>
    <col min="16130" max="16130" width="37.7109375" style="11" hidden="1" customWidth="1"/>
    <col min="16131" max="16131" width="9.140625" style="11" hidden="1" customWidth="1"/>
    <col min="16132" max="16132" width="3.140625" style="11" hidden="1" customWidth="1"/>
    <col min="16133" max="16384" width="9.140625" style="11" hidden="1"/>
  </cols>
  <sheetData>
    <row r="1" spans="1:10" x14ac:dyDescent="0.25">
      <c r="A1" s="81" t="s">
        <v>604</v>
      </c>
      <c r="B1" s="81"/>
    </row>
    <row r="2" spans="1:10" ht="22.5" customHeight="1" x14ac:dyDescent="0.35">
      <c r="A2" s="96"/>
      <c r="B2" s="96"/>
      <c r="D2" s="27"/>
      <c r="E2" s="28"/>
      <c r="F2" s="28"/>
      <c r="G2" s="28"/>
      <c r="H2" s="29"/>
      <c r="I2" s="29"/>
    </row>
    <row r="3" spans="1:10" ht="42.75" customHeight="1" x14ac:dyDescent="0.25">
      <c r="A3" s="97" t="s">
        <v>997</v>
      </c>
      <c r="B3" s="98"/>
      <c r="C3" s="98"/>
    </row>
    <row r="4" spans="1:10" ht="25.5" x14ac:dyDescent="0.25">
      <c r="A4" s="15"/>
      <c r="B4" s="2" t="s">
        <v>988</v>
      </c>
      <c r="C4" s="2" t="s">
        <v>998</v>
      </c>
    </row>
    <row r="5" spans="1:10" x14ac:dyDescent="0.25">
      <c r="A5" s="15" t="s">
        <v>5</v>
      </c>
      <c r="B5" s="2" t="s">
        <v>989</v>
      </c>
      <c r="C5" s="45">
        <v>13</v>
      </c>
    </row>
    <row r="6" spans="1:10" x14ac:dyDescent="0.25">
      <c r="A6" s="15" t="s">
        <v>6</v>
      </c>
      <c r="B6" s="2" t="s">
        <v>990</v>
      </c>
      <c r="C6" s="45">
        <v>1</v>
      </c>
    </row>
    <row r="7" spans="1:10" x14ac:dyDescent="0.25">
      <c r="A7" s="15" t="s">
        <v>7</v>
      </c>
      <c r="B7" s="2" t="s">
        <v>991</v>
      </c>
      <c r="C7" s="45">
        <v>0</v>
      </c>
      <c r="D7" s="30"/>
      <c r="E7" s="31"/>
      <c r="F7" s="31"/>
    </row>
    <row r="8" spans="1:10" s="34" customFormat="1" x14ac:dyDescent="0.25">
      <c r="A8" s="15" t="s">
        <v>8</v>
      </c>
      <c r="B8" s="2" t="s">
        <v>992</v>
      </c>
      <c r="C8" s="45">
        <v>1</v>
      </c>
      <c r="D8" s="32"/>
      <c r="E8" s="33"/>
      <c r="F8" s="33"/>
      <c r="G8" s="33"/>
      <c r="H8" s="33"/>
      <c r="I8" s="33"/>
      <c r="J8" s="33"/>
    </row>
    <row r="9" spans="1:10" x14ac:dyDescent="0.25">
      <c r="A9" s="15" t="s">
        <v>9</v>
      </c>
      <c r="B9" s="2" t="s">
        <v>993</v>
      </c>
      <c r="C9" s="45">
        <v>0</v>
      </c>
      <c r="D9" s="35"/>
      <c r="E9" s="36"/>
      <c r="F9" s="36"/>
      <c r="G9" s="36"/>
      <c r="H9" s="36"/>
      <c r="I9" s="36"/>
      <c r="J9" s="36"/>
    </row>
    <row r="10" spans="1:10" x14ac:dyDescent="0.25">
      <c r="A10" s="15" t="s">
        <v>10</v>
      </c>
      <c r="B10" s="2" t="s">
        <v>994</v>
      </c>
      <c r="C10" s="45">
        <v>0</v>
      </c>
      <c r="D10" s="35"/>
      <c r="E10" s="36"/>
      <c r="F10" s="36"/>
      <c r="G10" s="36"/>
      <c r="H10" s="36"/>
      <c r="I10" s="36"/>
      <c r="J10" s="36"/>
    </row>
    <row r="11" spans="1:10" x14ac:dyDescent="0.25">
      <c r="A11" s="15" t="s">
        <v>11</v>
      </c>
      <c r="B11" s="2" t="s">
        <v>995</v>
      </c>
      <c r="C11" s="45">
        <v>1</v>
      </c>
      <c r="D11" s="35"/>
      <c r="E11" s="36"/>
      <c r="F11" s="36"/>
      <c r="G11" s="36"/>
      <c r="H11" s="36"/>
      <c r="I11" s="36"/>
      <c r="J11" s="36"/>
    </row>
    <row r="12" spans="1:10" x14ac:dyDescent="0.25">
      <c r="A12" s="15" t="s">
        <v>12</v>
      </c>
      <c r="B12" s="2" t="s">
        <v>996</v>
      </c>
      <c r="C12" s="45">
        <v>0</v>
      </c>
      <c r="D12" s="35"/>
      <c r="E12" s="36"/>
      <c r="F12" s="36"/>
      <c r="G12" s="36"/>
      <c r="H12" s="36"/>
      <c r="I12" s="36"/>
      <c r="J12" s="36"/>
    </row>
    <row r="13" spans="1:10" x14ac:dyDescent="0.25">
      <c r="A13" s="15" t="s">
        <v>13</v>
      </c>
      <c r="B13" s="2">
        <v>500</v>
      </c>
      <c r="C13" s="45">
        <v>1</v>
      </c>
      <c r="D13" s="35"/>
      <c r="E13" s="36"/>
      <c r="F13" s="36"/>
      <c r="G13" s="36"/>
      <c r="H13" s="36"/>
      <c r="I13" s="36"/>
      <c r="J13" s="36"/>
    </row>
    <row r="14" spans="1:10" x14ac:dyDescent="0.25">
      <c r="A14" s="5" t="s">
        <v>664</v>
      </c>
      <c r="B14" s="15"/>
      <c r="C14" s="45">
        <v>17</v>
      </c>
      <c r="D14" s="35"/>
      <c r="E14" s="36"/>
      <c r="F14" s="36"/>
      <c r="G14" s="36"/>
      <c r="H14" s="36"/>
      <c r="I14" s="36"/>
      <c r="J14" s="36"/>
    </row>
    <row r="15" spans="1:10" x14ac:dyDescent="0.25">
      <c r="A15" s="36"/>
      <c r="B15" s="36"/>
      <c r="C15" s="36"/>
      <c r="D15" s="35"/>
      <c r="E15" s="36"/>
      <c r="F15" s="36"/>
      <c r="G15" s="36"/>
      <c r="H15" s="36"/>
      <c r="I15" s="36"/>
      <c r="J15" s="36"/>
    </row>
    <row r="16" spans="1:10" hidden="1" x14ac:dyDescent="0.25">
      <c r="A16" s="36"/>
    </row>
  </sheetData>
  <sheetProtection algorithmName="SHA-512" hashValue="Ghy3SFJIcYo8IqUgb3vPtmK9ueoIo/o7EHjxQiXsWN8eYi7/KnR2URUa7Laou8SO+lPCXiWsO3a/N902xHWtoA==" saltValue="e3m2ucrq2fNWEGw4HbH6sQ==" spinCount="100000" sheet="1" objects="1" scenarios="1"/>
  <mergeCells count="3">
    <mergeCell ref="A1:B1"/>
    <mergeCell ref="A2:B2"/>
    <mergeCell ref="A3:C3"/>
  </mergeCells>
  <hyperlinks>
    <hyperlink ref="A1" location="Indholdsfortegnelse!A1" display="Tilbage til indholdsfortegnelsen"/>
  </hyperlinks>
  <pageMargins left="0.70866141732283472" right="0.70866141732283472" top="1.3779527559055118" bottom="0.74803149606299213" header="0.31496062992125984" footer="0.31496062992125984"/>
  <pageSetup paperSize="9" orientation="portrait" horizontalDpi="1200" verticalDpi="1200" r:id="rId1"/>
  <headerFooter>
    <oddHeader>&amp;C&amp;G</oddHeader>
  </headerFooter>
  <legacyDrawingHF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G67"/>
  <sheetViews>
    <sheetView showGridLines="0" topLeftCell="C1" zoomScaleNormal="100" workbookViewId="0">
      <selection activeCell="D3" sqref="D3:E4"/>
    </sheetView>
  </sheetViews>
  <sheetFormatPr defaultColWidth="0" defaultRowHeight="15" zeroHeight="1" x14ac:dyDescent="0.25"/>
  <cols>
    <col min="1" max="1" width="12.85546875" style="11" hidden="1" customWidth="1"/>
    <col min="2" max="2" width="20.28515625" style="11" hidden="1" customWidth="1"/>
    <col min="3" max="3" width="13.85546875" style="11" customWidth="1"/>
    <col min="4" max="4" width="87.28515625" style="11" customWidth="1"/>
    <col min="5" max="5" width="14.28515625" style="11" customWidth="1"/>
    <col min="6" max="6" width="6" style="11" customWidth="1"/>
    <col min="7" max="7" width="13.5703125" style="11" hidden="1" customWidth="1"/>
    <col min="8" max="16384" width="9.140625" style="11" hidden="1"/>
  </cols>
  <sheetData>
    <row r="1" spans="1:5" x14ac:dyDescent="0.25">
      <c r="C1" s="81" t="s">
        <v>604</v>
      </c>
      <c r="D1" s="81"/>
    </row>
    <row r="2" spans="1:5" x14ac:dyDescent="0.25"/>
    <row r="3" spans="1:5" x14ac:dyDescent="0.25">
      <c r="C3" s="99" t="s">
        <v>999</v>
      </c>
      <c r="D3" s="101" t="s">
        <v>579</v>
      </c>
      <c r="E3" s="101"/>
    </row>
    <row r="4" spans="1:5" x14ac:dyDescent="0.25">
      <c r="C4" s="99"/>
      <c r="D4" s="101"/>
      <c r="E4" s="101"/>
    </row>
    <row r="5" spans="1:5" x14ac:dyDescent="0.25">
      <c r="C5" s="38" t="s">
        <v>1000</v>
      </c>
      <c r="D5" s="100">
        <f>INDEX(LivData,MATCH($D$3,LivNavn,0),MATCH("regnr",LivVar,0))</f>
        <v>63010</v>
      </c>
      <c r="E5" s="100"/>
    </row>
    <row r="6" spans="1:5" x14ac:dyDescent="0.25"/>
    <row r="7" spans="1:5" ht="30" customHeight="1" x14ac:dyDescent="0.25">
      <c r="C7" s="77" t="s">
        <v>1001</v>
      </c>
      <c r="D7" s="78"/>
      <c r="E7" s="79"/>
    </row>
    <row r="8" spans="1:5" ht="15" customHeight="1" x14ac:dyDescent="0.25">
      <c r="C8" s="80" t="s">
        <v>187</v>
      </c>
      <c r="D8" s="80"/>
      <c r="E8" s="80"/>
    </row>
    <row r="9" spans="1:5" ht="31.5" customHeight="1" x14ac:dyDescent="0.25">
      <c r="A9" s="7" t="s">
        <v>245</v>
      </c>
      <c r="B9" s="12" t="s">
        <v>244</v>
      </c>
      <c r="C9" s="1"/>
      <c r="D9" s="1"/>
      <c r="E9" s="2" t="s">
        <v>188</v>
      </c>
    </row>
    <row r="10" spans="1:5" x14ac:dyDescent="0.25">
      <c r="A10" s="8" t="s">
        <v>279</v>
      </c>
      <c r="B10" s="11" t="str">
        <f>"Res_"&amp;A10&amp;"_"&amp;$B$9</f>
        <v>Res_BM_BeY</v>
      </c>
      <c r="C10" s="1" t="s">
        <v>5</v>
      </c>
      <c r="D10" s="1" t="s">
        <v>0</v>
      </c>
      <c r="E10" s="13">
        <f t="shared" ref="E10:E44" si="0">INDEX(LivData,MATCH($D$3,LivNavn,0),MATCH($B10,LivVar,0))</f>
        <v>9672088</v>
      </c>
    </row>
    <row r="11" spans="1:5" x14ac:dyDescent="0.25">
      <c r="A11" s="8" t="s">
        <v>314</v>
      </c>
      <c r="B11" s="11" t="str">
        <f t="shared" ref="B11:B44" si="1">"Res_"&amp;A11&amp;"_"&amp;$B$9</f>
        <v>Res_AFp_BeY</v>
      </c>
      <c r="C11" s="1" t="s">
        <v>6</v>
      </c>
      <c r="D11" s="1" t="s">
        <v>86</v>
      </c>
      <c r="E11" s="13">
        <f t="shared" si="0"/>
        <v>-1201</v>
      </c>
    </row>
    <row r="12" spans="1:5" x14ac:dyDescent="0.25">
      <c r="A12" s="8" t="s">
        <v>246</v>
      </c>
      <c r="B12" s="11" t="str">
        <f t="shared" si="1"/>
        <v>Res_PMTot_BeY</v>
      </c>
      <c r="C12" s="4" t="s">
        <v>7</v>
      </c>
      <c r="D12" s="4" t="s">
        <v>1</v>
      </c>
      <c r="E12" s="13">
        <f t="shared" si="0"/>
        <v>9670887</v>
      </c>
    </row>
    <row r="13" spans="1:5" x14ac:dyDescent="0.25">
      <c r="A13" s="8" t="s">
        <v>280</v>
      </c>
      <c r="B13" s="11" t="str">
        <f t="shared" si="1"/>
        <v>Res_IndT_BeY</v>
      </c>
      <c r="C13" s="1" t="s">
        <v>8</v>
      </c>
      <c r="D13" s="1" t="s">
        <v>2</v>
      </c>
      <c r="E13" s="13">
        <f t="shared" si="0"/>
        <v>1619</v>
      </c>
    </row>
    <row r="14" spans="1:5" x14ac:dyDescent="0.25">
      <c r="A14" s="8" t="s">
        <v>281</v>
      </c>
      <c r="B14" s="11" t="str">
        <f t="shared" si="1"/>
        <v>Res_IndA_BeY</v>
      </c>
      <c r="C14" s="1" t="s">
        <v>9</v>
      </c>
      <c r="D14" s="1" t="s">
        <v>3</v>
      </c>
      <c r="E14" s="13">
        <f t="shared" si="0"/>
        <v>256991</v>
      </c>
    </row>
    <row r="15" spans="1:5" x14ac:dyDescent="0.25">
      <c r="A15" s="8" t="s">
        <v>282</v>
      </c>
      <c r="B15" s="11" t="str">
        <f t="shared" si="1"/>
        <v>Res_IndE_BeY</v>
      </c>
      <c r="C15" s="1" t="s">
        <v>10</v>
      </c>
      <c r="D15" s="1" t="s">
        <v>4</v>
      </c>
      <c r="E15" s="13">
        <f t="shared" si="0"/>
        <v>3171</v>
      </c>
    </row>
    <row r="16" spans="1:5" x14ac:dyDescent="0.25">
      <c r="A16" s="8" t="s">
        <v>315</v>
      </c>
      <c r="B16" s="11" t="str">
        <f t="shared" si="1"/>
        <v>Res_RiU_BeY</v>
      </c>
      <c r="C16" s="1" t="s">
        <v>11</v>
      </c>
      <c r="D16" s="1" t="s">
        <v>46</v>
      </c>
      <c r="E16" s="13">
        <f t="shared" si="0"/>
        <v>1535246</v>
      </c>
    </row>
    <row r="17" spans="1:5" x14ac:dyDescent="0.25">
      <c r="A17" s="8" t="s">
        <v>283</v>
      </c>
      <c r="B17" s="11" t="str">
        <f t="shared" si="1"/>
        <v>Res_Kurs_BeY</v>
      </c>
      <c r="C17" s="1" t="s">
        <v>12</v>
      </c>
      <c r="D17" s="1" t="s">
        <v>47</v>
      </c>
      <c r="E17" s="13">
        <f t="shared" si="0"/>
        <v>-2873120</v>
      </c>
    </row>
    <row r="18" spans="1:5" x14ac:dyDescent="0.25">
      <c r="A18" s="8" t="s">
        <v>316</v>
      </c>
      <c r="B18" s="11" t="str">
        <f t="shared" si="1"/>
        <v>Res_Rug_BeY</v>
      </c>
      <c r="C18" s="1" t="s">
        <v>13</v>
      </c>
      <c r="D18" s="1" t="s">
        <v>48</v>
      </c>
      <c r="E18" s="13">
        <f t="shared" si="0"/>
        <v>-2091</v>
      </c>
    </row>
    <row r="19" spans="1:5" x14ac:dyDescent="0.25">
      <c r="A19" s="8" t="s">
        <v>284</v>
      </c>
      <c r="B19" s="11" t="str">
        <f t="shared" si="1"/>
        <v>Res_AdmV_BeY</v>
      </c>
      <c r="C19" s="1" t="s">
        <v>14</v>
      </c>
      <c r="D19" s="1" t="s">
        <v>49</v>
      </c>
      <c r="E19" s="13">
        <f t="shared" si="0"/>
        <v>-218221</v>
      </c>
    </row>
    <row r="20" spans="1:5" ht="15.75" customHeight="1" x14ac:dyDescent="0.25">
      <c r="A20" s="8" t="s">
        <v>381</v>
      </c>
      <c r="B20" s="11" t="str">
        <f t="shared" si="1"/>
        <v>Res_iaTot_BeY</v>
      </c>
      <c r="C20" s="4" t="s">
        <v>15</v>
      </c>
      <c r="D20" s="4" t="s">
        <v>50</v>
      </c>
      <c r="E20" s="13">
        <f t="shared" si="0"/>
        <v>-1296405</v>
      </c>
    </row>
    <row r="21" spans="1:5" x14ac:dyDescent="0.25">
      <c r="A21" s="8" t="s">
        <v>285</v>
      </c>
      <c r="B21" s="11" t="str">
        <f t="shared" si="1"/>
        <v>Res_Pas_BeY</v>
      </c>
      <c r="C21" s="1" t="s">
        <v>16</v>
      </c>
      <c r="D21" s="1" t="s">
        <v>51</v>
      </c>
      <c r="E21" s="13">
        <f t="shared" si="0"/>
        <v>298110</v>
      </c>
    </row>
    <row r="22" spans="1:5" x14ac:dyDescent="0.25">
      <c r="A22" s="8" t="s">
        <v>317</v>
      </c>
      <c r="B22" s="11" t="str">
        <f t="shared" si="1"/>
        <v>Res_UbY_BeY</v>
      </c>
      <c r="C22" s="1" t="s">
        <v>17</v>
      </c>
      <c r="D22" s="1" t="s">
        <v>52</v>
      </c>
      <c r="E22" s="13">
        <f t="shared" si="0"/>
        <v>-6712959</v>
      </c>
    </row>
    <row r="23" spans="1:5" x14ac:dyDescent="0.25">
      <c r="A23" s="8" t="s">
        <v>318</v>
      </c>
      <c r="B23" s="11" t="str">
        <f t="shared" si="1"/>
        <v>Res_MGd_BeY</v>
      </c>
      <c r="C23" s="1" t="s">
        <v>18</v>
      </c>
      <c r="D23" s="1" t="s">
        <v>53</v>
      </c>
      <c r="E23" s="13">
        <f t="shared" si="0"/>
        <v>18301</v>
      </c>
    </row>
    <row r="24" spans="1:5" x14ac:dyDescent="0.25">
      <c r="A24" s="8" t="s">
        <v>286</v>
      </c>
      <c r="B24" s="11" t="str">
        <f t="shared" si="1"/>
        <v>Res_YTot_BeY</v>
      </c>
      <c r="C24" s="4" t="s">
        <v>19</v>
      </c>
      <c r="D24" s="4" t="s">
        <v>189</v>
      </c>
      <c r="E24" s="13">
        <f t="shared" si="0"/>
        <v>-6694658</v>
      </c>
    </row>
    <row r="25" spans="1:5" x14ac:dyDescent="0.25">
      <c r="A25" s="8" t="s">
        <v>287</v>
      </c>
      <c r="B25" s="11" t="str">
        <f t="shared" si="1"/>
        <v>Res_LP_BeY</v>
      </c>
      <c r="C25" s="1" t="s">
        <v>20</v>
      </c>
      <c r="D25" s="1" t="s">
        <v>243</v>
      </c>
      <c r="E25" s="13">
        <f t="shared" si="0"/>
        <v>-652384</v>
      </c>
    </row>
    <row r="26" spans="1:5" x14ac:dyDescent="0.25">
      <c r="A26" s="8" t="s">
        <v>288</v>
      </c>
      <c r="B26" s="11" t="str">
        <f t="shared" si="1"/>
        <v>Res_GLP_BeY</v>
      </c>
      <c r="C26" s="1" t="s">
        <v>21</v>
      </c>
      <c r="D26" s="1" t="s">
        <v>56</v>
      </c>
      <c r="E26" s="13">
        <f t="shared" si="0"/>
        <v>-6743</v>
      </c>
    </row>
    <row r="27" spans="1:5" x14ac:dyDescent="0.25">
      <c r="A27" s="8" t="s">
        <v>289</v>
      </c>
      <c r="B27" s="11" t="str">
        <f t="shared" si="1"/>
        <v>Res_LPTot_BeY</v>
      </c>
      <c r="C27" s="4" t="s">
        <v>22</v>
      </c>
      <c r="D27" s="4" t="s">
        <v>190</v>
      </c>
      <c r="E27" s="13">
        <f t="shared" si="0"/>
        <v>-659127</v>
      </c>
    </row>
    <row r="28" spans="1:5" x14ac:dyDescent="0.25">
      <c r="A28" s="8" t="s">
        <v>290</v>
      </c>
      <c r="B28" s="11" t="str">
        <f t="shared" si="1"/>
        <v>Res_Fm_BeY</v>
      </c>
      <c r="C28" s="1" t="s">
        <v>23</v>
      </c>
      <c r="D28" s="1" t="s">
        <v>191</v>
      </c>
      <c r="E28" s="13">
        <f t="shared" si="0"/>
        <v>-521782</v>
      </c>
    </row>
    <row r="29" spans="1:5" x14ac:dyDescent="0.25">
      <c r="A29" s="8" t="s">
        <v>382</v>
      </c>
      <c r="B29" s="11" t="str">
        <f t="shared" si="1"/>
        <v>Res_Okap_BeY</v>
      </c>
      <c r="C29" s="1" t="s">
        <v>24</v>
      </c>
      <c r="D29" s="1" t="s">
        <v>192</v>
      </c>
      <c r="E29" s="13">
        <f t="shared" si="0"/>
        <v>-175718</v>
      </c>
    </row>
    <row r="30" spans="1:5" x14ac:dyDescent="0.25">
      <c r="A30" s="8" t="s">
        <v>292</v>
      </c>
      <c r="B30" s="11" t="str">
        <f t="shared" si="1"/>
        <v>Res_Eom_BeY</v>
      </c>
      <c r="C30" s="1" t="s">
        <v>25</v>
      </c>
      <c r="D30" s="1" t="s">
        <v>57</v>
      </c>
      <c r="E30" s="13">
        <f t="shared" si="0"/>
        <v>-87946</v>
      </c>
    </row>
    <row r="31" spans="1:5" x14ac:dyDescent="0.25">
      <c r="A31" s="8" t="s">
        <v>293</v>
      </c>
      <c r="B31" s="11" t="str">
        <f t="shared" si="1"/>
        <v>Res_Aom_BeY</v>
      </c>
      <c r="C31" s="1" t="s">
        <v>26</v>
      </c>
      <c r="D31" s="1" t="s">
        <v>92</v>
      </c>
      <c r="E31" s="13">
        <f t="shared" si="0"/>
        <v>-292336</v>
      </c>
    </row>
    <row r="32" spans="1:5" x14ac:dyDescent="0.25">
      <c r="A32" s="8" t="s">
        <v>383</v>
      </c>
      <c r="B32" s="11" t="str">
        <f t="shared" si="1"/>
        <v>Res_RTv_BeY</v>
      </c>
      <c r="C32" s="1" t="s">
        <v>27</v>
      </c>
      <c r="D32" s="1" t="s">
        <v>58</v>
      </c>
      <c r="E32" s="13">
        <f t="shared" si="0"/>
        <v>109120</v>
      </c>
    </row>
    <row r="33" spans="1:5" x14ac:dyDescent="0.25">
      <c r="A33" s="8" t="s">
        <v>319</v>
      </c>
      <c r="B33" s="11" t="str">
        <f t="shared" si="1"/>
        <v>Res_PGG_BeY</v>
      </c>
      <c r="C33" s="1" t="s">
        <v>28</v>
      </c>
      <c r="D33" s="1" t="s">
        <v>93</v>
      </c>
      <c r="E33" s="13">
        <f t="shared" si="0"/>
        <v>0</v>
      </c>
    </row>
    <row r="34" spans="1:5" x14ac:dyDescent="0.25">
      <c r="A34" s="8" t="s">
        <v>294</v>
      </c>
      <c r="B34" s="11" t="str">
        <f t="shared" si="1"/>
        <v>Res_DTot_BeY</v>
      </c>
      <c r="C34" s="4" t="s">
        <v>29</v>
      </c>
      <c r="D34" s="5" t="s">
        <v>201</v>
      </c>
      <c r="E34" s="13">
        <f t="shared" si="0"/>
        <v>-271162</v>
      </c>
    </row>
    <row r="35" spans="1:5" x14ac:dyDescent="0.25">
      <c r="A35" s="8" t="s">
        <v>326</v>
      </c>
      <c r="B35" s="11" t="str">
        <f t="shared" si="1"/>
        <v>Res_Oia_BeY</v>
      </c>
      <c r="C35" s="1" t="s">
        <v>30</v>
      </c>
      <c r="D35" s="1" t="s">
        <v>59</v>
      </c>
      <c r="E35" s="13">
        <f t="shared" si="0"/>
        <v>-157370</v>
      </c>
    </row>
    <row r="36" spans="1:5" x14ac:dyDescent="0.25">
      <c r="A36" s="8" t="s">
        <v>320</v>
      </c>
      <c r="B36" s="11" t="str">
        <f t="shared" si="1"/>
        <v>Res_FPTot_BeY</v>
      </c>
      <c r="C36" s="4" t="s">
        <v>31</v>
      </c>
      <c r="D36" s="4" t="s">
        <v>193</v>
      </c>
      <c r="E36" s="13">
        <f t="shared" si="0"/>
        <v>192775</v>
      </c>
    </row>
    <row r="37" spans="1:5" x14ac:dyDescent="0.25">
      <c r="A37" s="8" t="s">
        <v>321</v>
      </c>
      <c r="B37" s="11" t="str">
        <f t="shared" si="1"/>
        <v>Res_RSU_BeY</v>
      </c>
      <c r="C37" s="1" t="s">
        <v>32</v>
      </c>
      <c r="D37" s="1" t="s">
        <v>60</v>
      </c>
      <c r="E37" s="13">
        <f t="shared" si="0"/>
        <v>-166042</v>
      </c>
    </row>
    <row r="38" spans="1:5" x14ac:dyDescent="0.25">
      <c r="A38" s="8" t="s">
        <v>384</v>
      </c>
      <c r="B38" s="11" t="str">
        <f t="shared" si="1"/>
        <v>Res_Ekia_BeY</v>
      </c>
      <c r="C38" s="1" t="s">
        <v>33</v>
      </c>
      <c r="D38" s="1" t="s">
        <v>61</v>
      </c>
      <c r="E38" s="13">
        <f t="shared" si="0"/>
        <v>89827</v>
      </c>
    </row>
    <row r="39" spans="1:5" x14ac:dyDescent="0.25">
      <c r="A39" s="8" t="s">
        <v>385</v>
      </c>
      <c r="B39" s="11" t="str">
        <f t="shared" si="1"/>
        <v>Res_Xind_BeY</v>
      </c>
      <c r="C39" s="1" t="s">
        <v>34</v>
      </c>
      <c r="D39" s="1" t="s">
        <v>62</v>
      </c>
      <c r="E39" s="13">
        <f t="shared" si="0"/>
        <v>0</v>
      </c>
    </row>
    <row r="40" spans="1:5" x14ac:dyDescent="0.25">
      <c r="A40" s="8" t="s">
        <v>386</v>
      </c>
      <c r="B40" s="11" t="str">
        <f t="shared" si="1"/>
        <v>Res_Xomk_BeY</v>
      </c>
      <c r="C40" s="1" t="s">
        <v>35</v>
      </c>
      <c r="D40" s="1" t="s">
        <v>194</v>
      </c>
      <c r="E40" s="13">
        <f t="shared" si="0"/>
        <v>0</v>
      </c>
    </row>
    <row r="41" spans="1:5" x14ac:dyDescent="0.25">
      <c r="A41" s="8" t="s">
        <v>295</v>
      </c>
      <c r="B41" s="11" t="str">
        <f t="shared" si="1"/>
        <v>Res_ROA_BeY</v>
      </c>
      <c r="C41" s="1" t="s">
        <v>36</v>
      </c>
      <c r="D41" s="1" t="s">
        <v>63</v>
      </c>
      <c r="E41" s="13">
        <f t="shared" si="0"/>
        <v>0</v>
      </c>
    </row>
    <row r="42" spans="1:5" x14ac:dyDescent="0.25">
      <c r="A42" s="8" t="s">
        <v>325</v>
      </c>
      <c r="B42" s="11" t="str">
        <f t="shared" si="1"/>
        <v>Res_RfSTot_BeY</v>
      </c>
      <c r="C42" s="4" t="s">
        <v>37</v>
      </c>
      <c r="D42" s="4" t="s">
        <v>403</v>
      </c>
      <c r="E42" s="13">
        <f t="shared" si="0"/>
        <v>116560</v>
      </c>
    </row>
    <row r="43" spans="1:5" x14ac:dyDescent="0.25">
      <c r="A43" s="8" t="s">
        <v>296</v>
      </c>
      <c r="B43" s="11" t="str">
        <f t="shared" si="1"/>
        <v>Res_SEk_BeY</v>
      </c>
      <c r="C43" s="1" t="s">
        <v>38</v>
      </c>
      <c r="D43" s="1" t="s">
        <v>64</v>
      </c>
      <c r="E43" s="13">
        <f t="shared" si="0"/>
        <v>-55483</v>
      </c>
    </row>
    <row r="44" spans="1:5" x14ac:dyDescent="0.25">
      <c r="A44" s="8" t="s">
        <v>269</v>
      </c>
      <c r="B44" s="11" t="str">
        <f t="shared" si="1"/>
        <v>Res_ResTot_BeY</v>
      </c>
      <c r="C44" s="4" t="s">
        <v>39</v>
      </c>
      <c r="D44" s="4" t="s">
        <v>195</v>
      </c>
      <c r="E44" s="13">
        <f t="shared" si="0"/>
        <v>61077</v>
      </c>
    </row>
    <row r="45" spans="1:5" x14ac:dyDescent="0.25">
      <c r="A45" s="8"/>
      <c r="C45" s="4"/>
      <c r="D45" s="4"/>
      <c r="E45" s="4"/>
    </row>
    <row r="46" spans="1:5" x14ac:dyDescent="0.25">
      <c r="A46" s="8"/>
      <c r="C46" s="4"/>
      <c r="D46" s="4" t="s">
        <v>65</v>
      </c>
      <c r="E46" s="4"/>
    </row>
    <row r="47" spans="1:5" x14ac:dyDescent="0.25">
      <c r="A47" s="8" t="s">
        <v>297</v>
      </c>
      <c r="B47" s="11" t="str">
        <f t="shared" ref="B47:B66" si="2">"Res_"&amp;A47&amp;"_"&amp;$B$9</f>
        <v>Res_SB_BeY</v>
      </c>
      <c r="C47" s="1" t="s">
        <v>40</v>
      </c>
      <c r="D47" s="1" t="s">
        <v>85</v>
      </c>
      <c r="E47" s="13">
        <f t="shared" ref="E47:E66" si="3">INDEX(LivData,MATCH($D$3,LivNavn,0),MATCH($B47,LivVar,0))</f>
        <v>593972</v>
      </c>
    </row>
    <row r="48" spans="1:5" x14ac:dyDescent="0.25">
      <c r="A48" s="8" t="s">
        <v>322</v>
      </c>
      <c r="B48" s="11" t="str">
        <f t="shared" si="2"/>
        <v>Res_SAF_BeY</v>
      </c>
      <c r="C48" s="1" t="s">
        <v>41</v>
      </c>
      <c r="D48" s="1" t="s">
        <v>86</v>
      </c>
      <c r="E48" s="13">
        <f t="shared" si="3"/>
        <v>-45427</v>
      </c>
    </row>
    <row r="49" spans="1:5" x14ac:dyDescent="0.25">
      <c r="A49" s="8" t="s">
        <v>323</v>
      </c>
      <c r="B49" s="11" t="str">
        <f t="shared" si="2"/>
        <v>Res_SPh_BeY</v>
      </c>
      <c r="C49" s="1" t="s">
        <v>42</v>
      </c>
      <c r="D49" s="1" t="s">
        <v>87</v>
      </c>
      <c r="E49" s="13">
        <f t="shared" si="3"/>
        <v>-17867</v>
      </c>
    </row>
    <row r="50" spans="1:5" x14ac:dyDescent="0.25">
      <c r="A50" s="8" t="s">
        <v>313</v>
      </c>
      <c r="B50" s="11" t="str">
        <f t="shared" si="2"/>
        <v>Res_SFRm_BeY</v>
      </c>
      <c r="C50" s="1" t="s">
        <v>43</v>
      </c>
      <c r="D50" s="1" t="s">
        <v>196</v>
      </c>
      <c r="E50" s="13">
        <f t="shared" si="3"/>
        <v>3393</v>
      </c>
    </row>
    <row r="51" spans="1:5" x14ac:dyDescent="0.25">
      <c r="A51" s="8" t="s">
        <v>298</v>
      </c>
      <c r="B51" s="11" t="str">
        <f t="shared" si="2"/>
        <v>Res_SGP_BeY</v>
      </c>
      <c r="C51" s="1" t="s">
        <v>44</v>
      </c>
      <c r="D51" s="1" t="s">
        <v>88</v>
      </c>
      <c r="E51" s="13">
        <f t="shared" si="3"/>
        <v>-1599</v>
      </c>
    </row>
    <row r="52" spans="1:5" x14ac:dyDescent="0.25">
      <c r="A52" s="8" t="s">
        <v>309</v>
      </c>
      <c r="B52" s="11" t="str">
        <f t="shared" si="2"/>
        <v>Res_SPTot_BeY</v>
      </c>
      <c r="C52" s="4" t="s">
        <v>45</v>
      </c>
      <c r="D52" s="4" t="s">
        <v>198</v>
      </c>
      <c r="E52" s="13">
        <f t="shared" si="3"/>
        <v>532472</v>
      </c>
    </row>
    <row r="53" spans="1:5" x14ac:dyDescent="0.25">
      <c r="A53" s="8" t="s">
        <v>299</v>
      </c>
      <c r="B53" s="11" t="str">
        <f t="shared" si="2"/>
        <v>Res_SFR_BeY</v>
      </c>
      <c r="C53" s="1" t="s">
        <v>66</v>
      </c>
      <c r="D53" s="1" t="s">
        <v>89</v>
      </c>
      <c r="E53" s="13">
        <f t="shared" si="3"/>
        <v>-35731</v>
      </c>
    </row>
    <row r="54" spans="1:5" x14ac:dyDescent="0.25">
      <c r="A54" s="8" t="s">
        <v>300</v>
      </c>
      <c r="B54" s="11" t="str">
        <f t="shared" si="2"/>
        <v>Res_SUE_BeY</v>
      </c>
      <c r="C54" s="1" t="s">
        <v>67</v>
      </c>
      <c r="D54" s="1" t="s">
        <v>90</v>
      </c>
      <c r="E54" s="13">
        <f t="shared" si="3"/>
        <v>-358325</v>
      </c>
    </row>
    <row r="55" spans="1:5" x14ac:dyDescent="0.25">
      <c r="A55" s="8" t="s">
        <v>301</v>
      </c>
      <c r="B55" s="11" t="str">
        <f t="shared" si="2"/>
        <v>Res_SMG_BeY</v>
      </c>
      <c r="C55" s="1" t="s">
        <v>68</v>
      </c>
      <c r="D55" s="1" t="s">
        <v>53</v>
      </c>
      <c r="E55" s="13">
        <f t="shared" si="3"/>
        <v>115464</v>
      </c>
    </row>
    <row r="56" spans="1:5" x14ac:dyDescent="0.25">
      <c r="A56" s="8" t="s">
        <v>302</v>
      </c>
      <c r="B56" s="11" t="str">
        <f t="shared" si="2"/>
        <v>Res_SEh_BeY</v>
      </c>
      <c r="C56" s="1" t="s">
        <v>69</v>
      </c>
      <c r="D56" s="1" t="s">
        <v>54</v>
      </c>
      <c r="E56" s="13">
        <f t="shared" si="3"/>
        <v>-412365</v>
      </c>
    </row>
    <row r="57" spans="1:5" x14ac:dyDescent="0.25">
      <c r="A57" s="8" t="s">
        <v>310</v>
      </c>
      <c r="B57" s="11" t="str">
        <f t="shared" si="2"/>
        <v>Res_SRm_BeY</v>
      </c>
      <c r="C57" s="1" t="s">
        <v>70</v>
      </c>
      <c r="D57" s="1" t="s">
        <v>197</v>
      </c>
      <c r="E57" s="13">
        <f t="shared" si="3"/>
        <v>20841</v>
      </c>
    </row>
    <row r="58" spans="1:5" x14ac:dyDescent="0.25">
      <c r="A58" s="8" t="s">
        <v>303</v>
      </c>
      <c r="B58" s="11" t="str">
        <f t="shared" si="2"/>
        <v>Res_SGEh_BeY</v>
      </c>
      <c r="C58" s="1" t="s">
        <v>71</v>
      </c>
      <c r="D58" s="1" t="s">
        <v>55</v>
      </c>
      <c r="E58" s="13">
        <f t="shared" si="3"/>
        <v>-92471</v>
      </c>
    </row>
    <row r="59" spans="1:5" x14ac:dyDescent="0.25">
      <c r="A59" s="8" t="s">
        <v>311</v>
      </c>
      <c r="B59" s="11" t="str">
        <f t="shared" si="2"/>
        <v>Res_SETot_BeY</v>
      </c>
      <c r="C59" s="4" t="s">
        <v>72</v>
      </c>
      <c r="D59" s="5" t="s">
        <v>199</v>
      </c>
      <c r="E59" s="13">
        <f t="shared" si="3"/>
        <v>-726856</v>
      </c>
    </row>
    <row r="60" spans="1:5" x14ac:dyDescent="0.25">
      <c r="A60" s="8" t="s">
        <v>304</v>
      </c>
      <c r="B60" s="11" t="str">
        <f t="shared" si="2"/>
        <v>Res_SBP_BeY</v>
      </c>
      <c r="C60" s="1" t="s">
        <v>73</v>
      </c>
      <c r="D60" s="1" t="s">
        <v>91</v>
      </c>
      <c r="E60" s="13">
        <f t="shared" si="3"/>
        <v>12547</v>
      </c>
    </row>
    <row r="61" spans="1:5" x14ac:dyDescent="0.25">
      <c r="A61" s="8" t="s">
        <v>305</v>
      </c>
      <c r="B61" s="11" t="str">
        <f t="shared" si="2"/>
        <v>Res_SEom_BeY</v>
      </c>
      <c r="C61" s="1" t="s">
        <v>74</v>
      </c>
      <c r="D61" s="1" t="s">
        <v>57</v>
      </c>
      <c r="E61" s="13">
        <f t="shared" si="3"/>
        <v>-66023</v>
      </c>
    </row>
    <row r="62" spans="1:5" x14ac:dyDescent="0.25">
      <c r="A62" s="8" t="s">
        <v>306</v>
      </c>
      <c r="B62" s="11" t="str">
        <f t="shared" si="2"/>
        <v>Res_SAdm_BeY</v>
      </c>
      <c r="C62" s="1" t="s">
        <v>75</v>
      </c>
      <c r="D62" s="1" t="s">
        <v>92</v>
      </c>
      <c r="E62" s="13">
        <f t="shared" si="3"/>
        <v>-74371</v>
      </c>
    </row>
    <row r="63" spans="1:5" x14ac:dyDescent="0.25">
      <c r="A63" s="8" t="s">
        <v>324</v>
      </c>
      <c r="B63" s="11" t="str">
        <f t="shared" si="2"/>
        <v>Res_SPGG_BeY</v>
      </c>
      <c r="C63" s="1" t="s">
        <v>76</v>
      </c>
      <c r="D63" s="1" t="s">
        <v>93</v>
      </c>
      <c r="E63" s="13">
        <f t="shared" si="3"/>
        <v>1025</v>
      </c>
    </row>
    <row r="64" spans="1:5" x14ac:dyDescent="0.25">
      <c r="A64" s="8" t="s">
        <v>307</v>
      </c>
      <c r="B64" s="11" t="str">
        <f t="shared" si="2"/>
        <v>Res_SDTot_BeY</v>
      </c>
      <c r="C64" s="4" t="s">
        <v>77</v>
      </c>
      <c r="D64" s="4" t="s">
        <v>200</v>
      </c>
      <c r="E64" s="13">
        <f t="shared" si="3"/>
        <v>-139369</v>
      </c>
    </row>
    <row r="65" spans="1:5" x14ac:dyDescent="0.25">
      <c r="A65" s="8" t="s">
        <v>308</v>
      </c>
      <c r="B65" s="11" t="str">
        <f t="shared" si="2"/>
        <v>Res_SSU_BeY</v>
      </c>
      <c r="C65" s="1" t="s">
        <v>78</v>
      </c>
      <c r="D65" s="1" t="s">
        <v>94</v>
      </c>
      <c r="E65" s="13">
        <f t="shared" si="3"/>
        <v>190895</v>
      </c>
    </row>
    <row r="66" spans="1:5" ht="26.25" customHeight="1" x14ac:dyDescent="0.25">
      <c r="A66" s="8" t="s">
        <v>312</v>
      </c>
      <c r="B66" s="11" t="str">
        <f t="shared" si="2"/>
        <v>Res_SRTot_BeY</v>
      </c>
      <c r="C66" s="4" t="s">
        <v>79</v>
      </c>
      <c r="D66" s="5" t="s">
        <v>202</v>
      </c>
      <c r="E66" s="13">
        <f t="shared" si="3"/>
        <v>-166042</v>
      </c>
    </row>
    <row r="67" spans="1:5" x14ac:dyDescent="0.25"/>
  </sheetData>
  <sheetProtection password="BF77" sheet="1" objects="1" scenarios="1"/>
  <mergeCells count="6">
    <mergeCell ref="C1:D1"/>
    <mergeCell ref="C7:E7"/>
    <mergeCell ref="C8:E8"/>
    <mergeCell ref="C3:C4"/>
    <mergeCell ref="D3:E4"/>
    <mergeCell ref="D5:E5"/>
  </mergeCells>
  <hyperlinks>
    <hyperlink ref="C1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scale="75" orientation="portrait" r:id="rId1"/>
  <headerFooter>
    <oddHeader>&amp;C&amp;G</oddHeader>
  </headerFooter>
  <rowBreaks count="1" manualBreakCount="1">
    <brk id="34" max="16383" man="1"/>
  </rowBreaks>
  <ignoredErrors>
    <ignoredError sqref="C8" numberStoredAsText="1"/>
  </ignoredErrors>
  <legacyDrawingHF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'LIV data'!$C$2:$C$19</xm:f>
          </x14:formula1>
          <xm:sqref>D3:E4</xm:sqref>
        </x14:dataValidation>
      </x14:dataValidations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F111"/>
  <sheetViews>
    <sheetView showGridLines="0" topLeftCell="C1" zoomScaleNormal="100" workbookViewId="0">
      <selection activeCell="D3" sqref="D3:E4"/>
    </sheetView>
  </sheetViews>
  <sheetFormatPr defaultColWidth="0" defaultRowHeight="15" zeroHeight="1" x14ac:dyDescent="0.25"/>
  <cols>
    <col min="1" max="1" width="0" style="11" hidden="1" customWidth="1"/>
    <col min="2" max="2" width="16.140625" style="11" hidden="1" customWidth="1"/>
    <col min="3" max="3" width="12.5703125" style="11" bestFit="1" customWidth="1"/>
    <col min="4" max="4" width="109.7109375" style="11" customWidth="1"/>
    <col min="5" max="5" width="14.28515625" style="11" customWidth="1"/>
    <col min="6" max="6" width="9.140625" style="11" customWidth="1"/>
    <col min="7" max="16384" width="9.140625" style="11" hidden="1"/>
  </cols>
  <sheetData>
    <row r="1" spans="1:5" x14ac:dyDescent="0.25">
      <c r="C1" s="81" t="s">
        <v>604</v>
      </c>
      <c r="D1" s="81"/>
    </row>
    <row r="2" spans="1:5" x14ac:dyDescent="0.25"/>
    <row r="3" spans="1:5" x14ac:dyDescent="0.25">
      <c r="C3" s="99" t="s">
        <v>999</v>
      </c>
      <c r="D3" s="101" t="s">
        <v>579</v>
      </c>
      <c r="E3" s="101"/>
    </row>
    <row r="4" spans="1:5" x14ac:dyDescent="0.25">
      <c r="C4" s="99"/>
      <c r="D4" s="101"/>
      <c r="E4" s="101"/>
    </row>
    <row r="5" spans="1:5" x14ac:dyDescent="0.25">
      <c r="C5" s="38" t="s">
        <v>1000</v>
      </c>
      <c r="D5" s="100">
        <f>INDEX(LivData,MATCH($D$3,LivNavn,0),MATCH("regnr",LivVar,0))</f>
        <v>63010</v>
      </c>
      <c r="E5" s="100"/>
    </row>
    <row r="6" spans="1:5" x14ac:dyDescent="0.25"/>
    <row r="7" spans="1:5" ht="30" customHeight="1" x14ac:dyDescent="0.25">
      <c r="C7" s="82" t="s">
        <v>1002</v>
      </c>
      <c r="D7" s="83"/>
      <c r="E7" s="84"/>
    </row>
    <row r="8" spans="1:5" ht="15" customHeight="1" x14ac:dyDescent="0.25">
      <c r="C8" s="85" t="s">
        <v>187</v>
      </c>
      <c r="D8" s="86"/>
      <c r="E8" s="87"/>
    </row>
    <row r="9" spans="1:5" ht="22.5" customHeight="1" x14ac:dyDescent="0.25">
      <c r="C9" s="1"/>
      <c r="D9" s="1"/>
      <c r="E9" s="2" t="s">
        <v>398</v>
      </c>
    </row>
    <row r="10" spans="1:5" ht="15" customHeight="1" x14ac:dyDescent="0.25">
      <c r="B10" s="8" t="s">
        <v>278</v>
      </c>
      <c r="C10" s="1"/>
      <c r="D10" s="4" t="s">
        <v>95</v>
      </c>
      <c r="E10" s="2"/>
    </row>
    <row r="11" spans="1:5" x14ac:dyDescent="0.25">
      <c r="A11" s="3" t="s">
        <v>247</v>
      </c>
      <c r="B11" s="11" t="str">
        <f>"Bal_"&amp;$B$10&amp;"_"&amp;$A11</f>
        <v>Bal_AkPa_iak</v>
      </c>
      <c r="C11" s="1" t="s">
        <v>5</v>
      </c>
      <c r="D11" s="1" t="s">
        <v>96</v>
      </c>
      <c r="E11" s="13">
        <f t="shared" ref="E11:E55" si="0">INDEX(LivData,MATCH($D$3,LivNavn,0),MATCH($B11,LivVar,0))</f>
        <v>0</v>
      </c>
    </row>
    <row r="12" spans="1:5" x14ac:dyDescent="0.25">
      <c r="A12" s="3" t="s">
        <v>248</v>
      </c>
      <c r="B12" s="11" t="str">
        <f t="shared" ref="B12:B55" si="1">"Bal_"&amp;$B$10&amp;"_"&amp;$A12</f>
        <v>Bal_AkPa_Dm</v>
      </c>
      <c r="C12" s="1" t="s">
        <v>6</v>
      </c>
      <c r="D12" s="1" t="s">
        <v>97</v>
      </c>
      <c r="E12" s="13">
        <f t="shared" si="0"/>
        <v>1697</v>
      </c>
    </row>
    <row r="13" spans="1:5" x14ac:dyDescent="0.25">
      <c r="A13" s="3" t="s">
        <v>249</v>
      </c>
      <c r="B13" s="11" t="str">
        <f t="shared" si="1"/>
        <v>Bal_AkPa_Dejd</v>
      </c>
      <c r="C13" s="1" t="s">
        <v>7</v>
      </c>
      <c r="D13" s="1" t="s">
        <v>98</v>
      </c>
      <c r="E13" s="13">
        <f t="shared" si="0"/>
        <v>0</v>
      </c>
    </row>
    <row r="14" spans="1:5" x14ac:dyDescent="0.25">
      <c r="A14" s="3" t="s">
        <v>327</v>
      </c>
      <c r="B14" s="11" t="str">
        <f t="shared" si="1"/>
        <v>Bal_AkPa_MATot</v>
      </c>
      <c r="C14" s="4" t="s">
        <v>8</v>
      </c>
      <c r="D14" s="4" t="s">
        <v>99</v>
      </c>
      <c r="E14" s="13">
        <f t="shared" si="0"/>
        <v>1697</v>
      </c>
    </row>
    <row r="15" spans="1:5" x14ac:dyDescent="0.25">
      <c r="A15" s="3" t="s">
        <v>375</v>
      </c>
      <c r="B15" s="11" t="str">
        <f t="shared" si="1"/>
        <v>Bal_AkPa_iEjd</v>
      </c>
      <c r="C15" s="1" t="s">
        <v>9</v>
      </c>
      <c r="D15" s="1" t="s">
        <v>100</v>
      </c>
      <c r="E15" s="13">
        <f t="shared" si="0"/>
        <v>148754</v>
      </c>
    </row>
    <row r="16" spans="1:5" x14ac:dyDescent="0.25">
      <c r="A16" s="3" t="s">
        <v>376</v>
      </c>
      <c r="B16" s="11" t="str">
        <f t="shared" si="1"/>
        <v>Bal_AkPa_KapTv</v>
      </c>
      <c r="C16" s="1" t="s">
        <v>10</v>
      </c>
      <c r="D16" s="1" t="s">
        <v>101</v>
      </c>
      <c r="E16" s="13">
        <f t="shared" si="0"/>
        <v>7281636</v>
      </c>
    </row>
    <row r="17" spans="1:5" x14ac:dyDescent="0.25">
      <c r="A17" s="3" t="s">
        <v>377</v>
      </c>
      <c r="B17" s="11" t="str">
        <f t="shared" si="1"/>
        <v>Bal_AkPa_UTv</v>
      </c>
      <c r="C17" s="1" t="s">
        <v>11</v>
      </c>
      <c r="D17" s="1" t="s">
        <v>102</v>
      </c>
      <c r="E17" s="13">
        <f t="shared" si="0"/>
        <v>0</v>
      </c>
    </row>
    <row r="18" spans="1:5" x14ac:dyDescent="0.25">
      <c r="A18" s="3" t="s">
        <v>378</v>
      </c>
      <c r="B18" s="11" t="str">
        <f t="shared" si="1"/>
        <v>Bal_AkPa_KapAv</v>
      </c>
      <c r="C18" s="1" t="s">
        <v>12</v>
      </c>
      <c r="D18" s="1" t="s">
        <v>103</v>
      </c>
      <c r="E18" s="13">
        <f t="shared" si="0"/>
        <v>1257085</v>
      </c>
    </row>
    <row r="19" spans="1:5" x14ac:dyDescent="0.25">
      <c r="A19" s="3" t="s">
        <v>379</v>
      </c>
      <c r="B19" s="11" t="str">
        <f t="shared" si="1"/>
        <v>Bal_AkPa_UAv</v>
      </c>
      <c r="C19" s="1" t="s">
        <v>13</v>
      </c>
      <c r="D19" s="1" t="s">
        <v>104</v>
      </c>
      <c r="E19" s="13">
        <f t="shared" si="0"/>
        <v>0</v>
      </c>
    </row>
    <row r="20" spans="1:5" x14ac:dyDescent="0.25">
      <c r="A20" s="3" t="s">
        <v>251</v>
      </c>
      <c r="B20" s="11" t="str">
        <f t="shared" si="1"/>
        <v>Bal_AkPa_invTot</v>
      </c>
      <c r="C20" s="4" t="s">
        <v>14</v>
      </c>
      <c r="D20" s="4" t="s">
        <v>105</v>
      </c>
      <c r="E20" s="13">
        <f t="shared" si="0"/>
        <v>8538721</v>
      </c>
    </row>
    <row r="21" spans="1:5" x14ac:dyDescent="0.25">
      <c r="A21" s="3" t="s">
        <v>252</v>
      </c>
      <c r="B21" s="11" t="str">
        <f t="shared" si="1"/>
        <v>Bal_AkPa_Kapa</v>
      </c>
      <c r="C21" s="1" t="s">
        <v>15</v>
      </c>
      <c r="D21" s="1" t="s">
        <v>106</v>
      </c>
      <c r="E21" s="13">
        <f t="shared" si="0"/>
        <v>1993823</v>
      </c>
    </row>
    <row r="22" spans="1:5" x14ac:dyDescent="0.25">
      <c r="A22" s="3" t="s">
        <v>253</v>
      </c>
      <c r="B22" s="11" t="str">
        <f t="shared" si="1"/>
        <v>Bal_AkPa_invAn</v>
      </c>
      <c r="C22" s="1" t="s">
        <v>16</v>
      </c>
      <c r="D22" s="1" t="s">
        <v>107</v>
      </c>
      <c r="E22" s="13">
        <f t="shared" si="0"/>
        <v>6120288</v>
      </c>
    </row>
    <row r="23" spans="1:5" x14ac:dyDescent="0.25">
      <c r="A23" s="3" t="s">
        <v>399</v>
      </c>
      <c r="B23" s="11" t="str">
        <f t="shared" si="1"/>
        <v>Bal_AkPa_ObL</v>
      </c>
      <c r="C23" s="1" t="s">
        <v>17</v>
      </c>
      <c r="D23" s="1" t="s">
        <v>108</v>
      </c>
      <c r="E23" s="13">
        <f t="shared" si="0"/>
        <v>42502939</v>
      </c>
    </row>
    <row r="24" spans="1:5" x14ac:dyDescent="0.25">
      <c r="A24" s="3" t="s">
        <v>254</v>
      </c>
      <c r="B24" s="11" t="str">
        <f t="shared" si="1"/>
        <v>Bal_AkPa_AnKi</v>
      </c>
      <c r="C24" s="1" t="s">
        <v>18</v>
      </c>
      <c r="D24" s="1" t="s">
        <v>109</v>
      </c>
      <c r="E24" s="13">
        <f t="shared" si="0"/>
        <v>0</v>
      </c>
    </row>
    <row r="25" spans="1:5" x14ac:dyDescent="0.25">
      <c r="A25" s="3" t="s">
        <v>255</v>
      </c>
      <c r="B25" s="11" t="str">
        <f t="shared" si="1"/>
        <v>Bal_AkPa_PUd</v>
      </c>
      <c r="C25" s="1" t="s">
        <v>19</v>
      </c>
      <c r="D25" s="1" t="s">
        <v>110</v>
      </c>
      <c r="E25" s="13">
        <f t="shared" si="0"/>
        <v>3806153</v>
      </c>
    </row>
    <row r="26" spans="1:5" x14ac:dyDescent="0.25">
      <c r="A26" s="3" t="s">
        <v>256</v>
      </c>
      <c r="B26" s="11" t="str">
        <f t="shared" si="1"/>
        <v>Bal_AkPa_Xud</v>
      </c>
      <c r="C26" s="1" t="s">
        <v>20</v>
      </c>
      <c r="D26" s="1" t="s">
        <v>111</v>
      </c>
      <c r="E26" s="13">
        <f t="shared" si="0"/>
        <v>147</v>
      </c>
    </row>
    <row r="27" spans="1:5" x14ac:dyDescent="0.25">
      <c r="A27" s="3" t="s">
        <v>257</v>
      </c>
      <c r="B27" s="11" t="str">
        <f t="shared" si="1"/>
        <v>Bal_AkPa_iKre</v>
      </c>
      <c r="C27" s="1" t="s">
        <v>21</v>
      </c>
      <c r="D27" s="1" t="s">
        <v>112</v>
      </c>
      <c r="E27" s="13">
        <f t="shared" si="0"/>
        <v>0</v>
      </c>
    </row>
    <row r="28" spans="1:5" x14ac:dyDescent="0.25">
      <c r="A28" s="3" t="s">
        <v>258</v>
      </c>
      <c r="B28" s="11" t="str">
        <f t="shared" si="1"/>
        <v>Bal_AkPa_Xinv</v>
      </c>
      <c r="C28" s="1" t="s">
        <v>22</v>
      </c>
      <c r="D28" s="1" t="s">
        <v>113</v>
      </c>
      <c r="E28" s="13">
        <f t="shared" si="0"/>
        <v>4697325</v>
      </c>
    </row>
    <row r="29" spans="1:5" x14ac:dyDescent="0.25">
      <c r="A29" s="3" t="s">
        <v>387</v>
      </c>
      <c r="B29" s="11" t="str">
        <f t="shared" si="1"/>
        <v>Bal_AkPa_FinTot</v>
      </c>
      <c r="C29" s="4" t="s">
        <v>23</v>
      </c>
      <c r="D29" s="4" t="s">
        <v>203</v>
      </c>
      <c r="E29" s="13">
        <f t="shared" si="0"/>
        <v>59120675</v>
      </c>
    </row>
    <row r="30" spans="1:5" x14ac:dyDescent="0.25">
      <c r="A30" s="3" t="s">
        <v>259</v>
      </c>
      <c r="B30" s="11" t="str">
        <f t="shared" si="1"/>
        <v>Bal_AkPa_Gfd</v>
      </c>
      <c r="C30" s="1" t="s">
        <v>24</v>
      </c>
      <c r="D30" s="1" t="s">
        <v>114</v>
      </c>
      <c r="E30" s="13">
        <f t="shared" si="0"/>
        <v>0</v>
      </c>
    </row>
    <row r="31" spans="1:5" x14ac:dyDescent="0.25">
      <c r="A31" s="3" t="s">
        <v>250</v>
      </c>
      <c r="B31" s="11" t="str">
        <f t="shared" si="1"/>
        <v>Bal_AkPa_iakTot</v>
      </c>
      <c r="C31" s="4" t="s">
        <v>25</v>
      </c>
      <c r="D31" s="4" t="s">
        <v>115</v>
      </c>
      <c r="E31" s="13">
        <f t="shared" si="0"/>
        <v>67808150</v>
      </c>
    </row>
    <row r="32" spans="1:5" x14ac:dyDescent="0.25">
      <c r="A32" s="3" t="s">
        <v>328</v>
      </c>
      <c r="B32" s="11" t="str">
        <f t="shared" si="1"/>
        <v>Bal_AkPa_iakTM</v>
      </c>
      <c r="C32" s="1" t="s">
        <v>26</v>
      </c>
      <c r="D32" s="1" t="s">
        <v>204</v>
      </c>
      <c r="E32" s="13">
        <f t="shared" si="0"/>
        <v>43991724</v>
      </c>
    </row>
    <row r="33" spans="1:5" x14ac:dyDescent="0.25">
      <c r="A33" s="3" t="s">
        <v>329</v>
      </c>
      <c r="B33" s="11" t="str">
        <f t="shared" si="1"/>
        <v>Bal_AkPa_GfPh</v>
      </c>
      <c r="C33" s="1" t="s">
        <v>27</v>
      </c>
      <c r="D33" s="6" t="s">
        <v>221</v>
      </c>
      <c r="E33" s="13">
        <f t="shared" si="0"/>
        <v>0</v>
      </c>
    </row>
    <row r="34" spans="1:5" x14ac:dyDescent="0.25">
      <c r="A34" s="3" t="s">
        <v>330</v>
      </c>
      <c r="B34" s="11" t="str">
        <f t="shared" si="1"/>
        <v>Bal_AkPa_GfLP</v>
      </c>
      <c r="C34" s="1" t="s">
        <v>28</v>
      </c>
      <c r="D34" s="1" t="s">
        <v>116</v>
      </c>
      <c r="E34" s="13">
        <f t="shared" si="0"/>
        <v>0</v>
      </c>
    </row>
    <row r="35" spans="1:5" x14ac:dyDescent="0.25">
      <c r="A35" s="3" t="s">
        <v>331</v>
      </c>
      <c r="B35" s="11" t="str">
        <f t="shared" si="1"/>
        <v>Bal_AkPa_GfEh</v>
      </c>
      <c r="C35" s="1" t="s">
        <v>29</v>
      </c>
      <c r="D35" s="1" t="s">
        <v>117</v>
      </c>
      <c r="E35" s="13">
        <f t="shared" si="0"/>
        <v>198472</v>
      </c>
    </row>
    <row r="36" spans="1:5" x14ac:dyDescent="0.25">
      <c r="A36" s="3" t="s">
        <v>332</v>
      </c>
      <c r="B36" s="11" t="str">
        <f t="shared" si="1"/>
        <v>Bal_AkPa_Gfx</v>
      </c>
      <c r="C36" s="1" t="s">
        <v>30</v>
      </c>
      <c r="D36" s="1" t="s">
        <v>205</v>
      </c>
      <c r="E36" s="13">
        <f t="shared" si="0"/>
        <v>0</v>
      </c>
    </row>
    <row r="37" spans="1:5" x14ac:dyDescent="0.25">
      <c r="A37" s="3" t="s">
        <v>333</v>
      </c>
      <c r="B37" s="11" t="str">
        <f t="shared" si="1"/>
        <v>Bal_AkPa_GfTot</v>
      </c>
      <c r="C37" s="4" t="s">
        <v>31</v>
      </c>
      <c r="D37" s="4" t="s">
        <v>222</v>
      </c>
      <c r="E37" s="13">
        <f t="shared" si="0"/>
        <v>198472</v>
      </c>
    </row>
    <row r="38" spans="1:5" x14ac:dyDescent="0.25">
      <c r="A38" s="3" t="s">
        <v>334</v>
      </c>
      <c r="B38" s="11" t="str">
        <f t="shared" si="1"/>
        <v>Bal_AkPa_TFtM</v>
      </c>
      <c r="C38" s="1" t="s">
        <v>32</v>
      </c>
      <c r="D38" s="1" t="s">
        <v>118</v>
      </c>
      <c r="E38" s="13">
        <f t="shared" si="0"/>
        <v>350220</v>
      </c>
    </row>
    <row r="39" spans="1:5" x14ac:dyDescent="0.25">
      <c r="A39" s="3" t="s">
        <v>335</v>
      </c>
      <c r="B39" s="11" t="str">
        <f t="shared" si="1"/>
        <v>Bal_AkPa_TFm</v>
      </c>
      <c r="C39" s="1" t="s">
        <v>33</v>
      </c>
      <c r="D39" s="1" t="s">
        <v>119</v>
      </c>
      <c r="E39" s="13">
        <f t="shared" si="0"/>
        <v>0</v>
      </c>
    </row>
    <row r="40" spans="1:5" x14ac:dyDescent="0.25">
      <c r="A40" s="3" t="s">
        <v>336</v>
      </c>
      <c r="B40" s="11" t="str">
        <f t="shared" si="1"/>
        <v>Bal_AkPa_TDFTot</v>
      </c>
      <c r="C40" s="4" t="s">
        <v>34</v>
      </c>
      <c r="D40" s="4" t="s">
        <v>223</v>
      </c>
      <c r="E40" s="13">
        <f t="shared" si="0"/>
        <v>350220</v>
      </c>
    </row>
    <row r="41" spans="1:5" x14ac:dyDescent="0.25">
      <c r="A41" s="3" t="s">
        <v>337</v>
      </c>
      <c r="B41" s="11" t="str">
        <f t="shared" si="1"/>
        <v>Bal_AkPa_TFv</v>
      </c>
      <c r="C41" s="1" t="s">
        <v>35</v>
      </c>
      <c r="D41" s="1" t="s">
        <v>120</v>
      </c>
      <c r="E41" s="13">
        <f t="shared" si="0"/>
        <v>139766</v>
      </c>
    </row>
    <row r="42" spans="1:5" x14ac:dyDescent="0.25">
      <c r="A42" s="3" t="s">
        <v>338</v>
      </c>
      <c r="B42" s="11" t="str">
        <f t="shared" si="1"/>
        <v>Bal_AkPa_TTv</v>
      </c>
      <c r="C42" s="1" t="s">
        <v>36</v>
      </c>
      <c r="D42" s="1" t="s">
        <v>121</v>
      </c>
      <c r="E42" s="13">
        <f t="shared" si="0"/>
        <v>505818</v>
      </c>
    </row>
    <row r="43" spans="1:5" x14ac:dyDescent="0.25">
      <c r="A43" s="3" t="s">
        <v>339</v>
      </c>
      <c r="B43" s="11" t="str">
        <f t="shared" si="1"/>
        <v>Bal_AkPa_TAv</v>
      </c>
      <c r="C43" s="1" t="s">
        <v>37</v>
      </c>
      <c r="D43" s="1" t="s">
        <v>122</v>
      </c>
      <c r="E43" s="13">
        <f t="shared" si="0"/>
        <v>0</v>
      </c>
    </row>
    <row r="44" spans="1:5" x14ac:dyDescent="0.25">
      <c r="A44" s="3" t="s">
        <v>390</v>
      </c>
      <c r="B44" s="11" t="str">
        <f t="shared" si="1"/>
        <v>Bal_AkPa_XTh</v>
      </c>
      <c r="C44" s="1" t="s">
        <v>38</v>
      </c>
      <c r="D44" s="1" t="s">
        <v>123</v>
      </c>
      <c r="E44" s="13">
        <f t="shared" si="0"/>
        <v>12338</v>
      </c>
    </row>
    <row r="45" spans="1:5" x14ac:dyDescent="0.25">
      <c r="A45" s="3" t="s">
        <v>340</v>
      </c>
      <c r="B45" s="11" t="str">
        <f t="shared" si="1"/>
        <v>Bal_AkPa_TTot</v>
      </c>
      <c r="C45" s="4" t="s">
        <v>39</v>
      </c>
      <c r="D45" s="4" t="s">
        <v>224</v>
      </c>
      <c r="E45" s="13">
        <f t="shared" si="0"/>
        <v>1206614</v>
      </c>
    </row>
    <row r="46" spans="1:5" x14ac:dyDescent="0.25">
      <c r="A46" s="3" t="s">
        <v>341</v>
      </c>
      <c r="B46" s="11" t="str">
        <f t="shared" si="1"/>
        <v>Bal_AkPa_AkMB</v>
      </c>
      <c r="C46" s="1" t="s">
        <v>40</v>
      </c>
      <c r="D46" s="1" t="s">
        <v>228</v>
      </c>
      <c r="E46" s="13">
        <f t="shared" si="0"/>
        <v>0</v>
      </c>
    </row>
    <row r="47" spans="1:5" x14ac:dyDescent="0.25">
      <c r="A47" s="3" t="s">
        <v>342</v>
      </c>
      <c r="B47" s="11" t="str">
        <f t="shared" si="1"/>
        <v>Bal_AkPa_ASa</v>
      </c>
      <c r="C47" s="1" t="s">
        <v>41</v>
      </c>
      <c r="D47" s="1" t="s">
        <v>124</v>
      </c>
      <c r="E47" s="13">
        <f t="shared" si="0"/>
        <v>26936</v>
      </c>
    </row>
    <row r="48" spans="1:5" x14ac:dyDescent="0.25">
      <c r="A48" s="3" t="s">
        <v>343</v>
      </c>
      <c r="B48" s="11" t="str">
        <f t="shared" si="1"/>
        <v>Bal_AkPa_USa</v>
      </c>
      <c r="C48" s="1" t="s">
        <v>42</v>
      </c>
      <c r="D48" s="1" t="s">
        <v>126</v>
      </c>
      <c r="E48" s="13">
        <f t="shared" si="0"/>
        <v>0</v>
      </c>
    </row>
    <row r="49" spans="1:5" x14ac:dyDescent="0.25">
      <c r="A49" s="3" t="s">
        <v>344</v>
      </c>
      <c r="B49" s="11" t="str">
        <f t="shared" si="1"/>
        <v>Bal_AkPa_LBe</v>
      </c>
      <c r="C49" s="1" t="s">
        <v>43</v>
      </c>
      <c r="D49" s="1" t="s">
        <v>125</v>
      </c>
      <c r="E49" s="13">
        <f t="shared" si="0"/>
        <v>1064378</v>
      </c>
    </row>
    <row r="50" spans="1:5" x14ac:dyDescent="0.25">
      <c r="A50" s="3" t="s">
        <v>388</v>
      </c>
      <c r="B50" s="11" t="str">
        <f t="shared" si="1"/>
        <v>Bal_AkPa_AkX</v>
      </c>
      <c r="C50" s="1" t="s">
        <v>44</v>
      </c>
      <c r="D50" s="1" t="s">
        <v>113</v>
      </c>
      <c r="E50" s="13">
        <f t="shared" si="0"/>
        <v>573540</v>
      </c>
    </row>
    <row r="51" spans="1:5" x14ac:dyDescent="0.25">
      <c r="A51" s="3" t="s">
        <v>389</v>
      </c>
      <c r="B51" s="11" t="str">
        <f t="shared" si="1"/>
        <v>Bal_AkPa_AkXTot</v>
      </c>
      <c r="C51" s="4" t="s">
        <v>45</v>
      </c>
      <c r="D51" s="4" t="s">
        <v>225</v>
      </c>
      <c r="E51" s="13">
        <f t="shared" si="0"/>
        <v>1664854</v>
      </c>
    </row>
    <row r="52" spans="1:5" x14ac:dyDescent="0.25">
      <c r="A52" s="3" t="s">
        <v>393</v>
      </c>
      <c r="B52" s="11" t="str">
        <f t="shared" si="1"/>
        <v>Bal_AkPa_TrL</v>
      </c>
      <c r="C52" s="1" t="s">
        <v>66</v>
      </c>
      <c r="D52" s="1" t="s">
        <v>127</v>
      </c>
      <c r="E52" s="13">
        <f t="shared" si="0"/>
        <v>519672</v>
      </c>
    </row>
    <row r="53" spans="1:5" x14ac:dyDescent="0.25">
      <c r="A53" s="3" t="s">
        <v>391</v>
      </c>
      <c r="B53" s="11" t="str">
        <f t="shared" si="1"/>
        <v>Bal_AkPa_XPap</v>
      </c>
      <c r="C53" s="1" t="s">
        <v>67</v>
      </c>
      <c r="D53" s="1" t="s">
        <v>128</v>
      </c>
      <c r="E53" s="13">
        <f t="shared" si="0"/>
        <v>66476</v>
      </c>
    </row>
    <row r="54" spans="1:5" x14ac:dyDescent="0.25">
      <c r="A54" s="3" t="s">
        <v>392</v>
      </c>
      <c r="B54" s="11" t="str">
        <f t="shared" si="1"/>
        <v>Bal_AkPa_PapTot</v>
      </c>
      <c r="C54" s="4" t="s">
        <v>68</v>
      </c>
      <c r="D54" s="4" t="s">
        <v>226</v>
      </c>
      <c r="E54" s="13">
        <f t="shared" si="0"/>
        <v>586148</v>
      </c>
    </row>
    <row r="55" spans="1:5" x14ac:dyDescent="0.25">
      <c r="A55" s="3" t="s">
        <v>260</v>
      </c>
      <c r="B55" s="11" t="str">
        <f t="shared" si="1"/>
        <v>Bal_AkPa_AktTot</v>
      </c>
      <c r="C55" s="4" t="s">
        <v>69</v>
      </c>
      <c r="D55" s="4" t="s">
        <v>227</v>
      </c>
      <c r="E55" s="13">
        <f t="shared" si="0"/>
        <v>115259187</v>
      </c>
    </row>
    <row r="56" spans="1:5" x14ac:dyDescent="0.25">
      <c r="A56" s="2"/>
      <c r="C56" s="1"/>
      <c r="D56" s="1"/>
      <c r="E56" s="2"/>
    </row>
    <row r="57" spans="1:5" ht="15" customHeight="1" x14ac:dyDescent="0.25">
      <c r="A57" s="2"/>
      <c r="C57" s="1"/>
      <c r="D57" s="4" t="s">
        <v>129</v>
      </c>
      <c r="E57" s="2"/>
    </row>
    <row r="58" spans="1:5" x14ac:dyDescent="0.25">
      <c r="A58" s="3" t="s">
        <v>261</v>
      </c>
      <c r="B58" s="11" t="str">
        <f t="shared" ref="B58:B110" si="2">"Bal_"&amp;$B$10&amp;"_"&amp;$A58</f>
        <v>Bal_AkPa_AGk</v>
      </c>
      <c r="C58" s="1" t="s">
        <v>70</v>
      </c>
      <c r="D58" s="1" t="s">
        <v>160</v>
      </c>
      <c r="E58" s="13">
        <f t="shared" ref="E58:E89" si="3">INDEX(LivData,MATCH($D$3,LivNavn,0),MATCH($B58,LivVar,0))</f>
        <v>1000</v>
      </c>
    </row>
    <row r="59" spans="1:5" x14ac:dyDescent="0.25">
      <c r="A59" s="3" t="s">
        <v>262</v>
      </c>
      <c r="B59" s="11" t="str">
        <f t="shared" si="2"/>
        <v>Bal_AkPa_OEm</v>
      </c>
      <c r="C59" s="1" t="s">
        <v>71</v>
      </c>
      <c r="D59" s="1" t="s">
        <v>161</v>
      </c>
      <c r="E59" s="13">
        <f t="shared" si="3"/>
        <v>0</v>
      </c>
    </row>
    <row r="60" spans="1:5" x14ac:dyDescent="0.25">
      <c r="A60" s="3" t="s">
        <v>400</v>
      </c>
      <c r="B60" s="11" t="str">
        <f t="shared" si="2"/>
        <v>Bal_AkPa_OhL</v>
      </c>
      <c r="C60" s="1" t="s">
        <v>72</v>
      </c>
      <c r="D60" s="1" t="s">
        <v>162</v>
      </c>
      <c r="E60" s="13">
        <f t="shared" si="3"/>
        <v>0</v>
      </c>
    </row>
    <row r="61" spans="1:5" x14ac:dyDescent="0.25">
      <c r="A61" s="3" t="s">
        <v>263</v>
      </c>
      <c r="B61" s="11" t="str">
        <f t="shared" si="2"/>
        <v>Bal_AkPa_AVUE</v>
      </c>
      <c r="C61" s="1" t="s">
        <v>73</v>
      </c>
      <c r="D61" s="1" t="s">
        <v>163</v>
      </c>
      <c r="E61" s="13">
        <f t="shared" si="3"/>
        <v>0</v>
      </c>
    </row>
    <row r="62" spans="1:5" x14ac:dyDescent="0.25">
      <c r="A62" s="3" t="s">
        <v>264</v>
      </c>
      <c r="B62" s="11" t="str">
        <f t="shared" si="2"/>
        <v>Bal_AkPa_AVSB</v>
      </c>
      <c r="C62" s="1" t="s">
        <v>74</v>
      </c>
      <c r="D62" s="1" t="s">
        <v>164</v>
      </c>
      <c r="E62" s="13">
        <f t="shared" si="3"/>
        <v>0</v>
      </c>
    </row>
    <row r="63" spans="1:5" x14ac:dyDescent="0.25">
      <c r="A63" s="3" t="s">
        <v>345</v>
      </c>
      <c r="B63" s="11" t="str">
        <f t="shared" si="2"/>
        <v>Bal_AkPa_XVr</v>
      </c>
      <c r="C63" s="1" t="s">
        <v>75</v>
      </c>
      <c r="D63" s="1" t="s">
        <v>165</v>
      </c>
      <c r="E63" s="13">
        <f t="shared" si="3"/>
        <v>0</v>
      </c>
    </row>
    <row r="64" spans="1:5" x14ac:dyDescent="0.25">
      <c r="A64" s="3" t="s">
        <v>265</v>
      </c>
      <c r="B64" s="11" t="str">
        <f t="shared" si="2"/>
        <v>Bal_AkPa_AVTot</v>
      </c>
      <c r="C64" s="4" t="s">
        <v>76</v>
      </c>
      <c r="D64" s="4" t="s">
        <v>236</v>
      </c>
      <c r="E64" s="13">
        <f t="shared" si="3"/>
        <v>0</v>
      </c>
    </row>
    <row r="65" spans="1:5" x14ac:dyDescent="0.25">
      <c r="A65" s="3" t="s">
        <v>266</v>
      </c>
      <c r="B65" s="11" t="str">
        <f t="shared" si="2"/>
        <v>Bal_AkPa_Sif</v>
      </c>
      <c r="C65" s="1" t="s">
        <v>77</v>
      </c>
      <c r="D65" s="1" t="s">
        <v>166</v>
      </c>
      <c r="E65" s="13">
        <f t="shared" si="3"/>
        <v>273849</v>
      </c>
    </row>
    <row r="66" spans="1:5" x14ac:dyDescent="0.25">
      <c r="A66" s="3" t="s">
        <v>267</v>
      </c>
      <c r="B66" s="11" t="str">
        <f t="shared" si="2"/>
        <v>Bal_AkPa_VeH</v>
      </c>
      <c r="C66" s="1" t="s">
        <v>78</v>
      </c>
      <c r="D66" s="1" t="s">
        <v>167</v>
      </c>
      <c r="E66" s="13">
        <f t="shared" si="3"/>
        <v>0</v>
      </c>
    </row>
    <row r="67" spans="1:5" x14ac:dyDescent="0.25">
      <c r="A67" s="3" t="s">
        <v>268</v>
      </c>
      <c r="B67" s="11" t="str">
        <f t="shared" si="2"/>
        <v>Bal_AkPa_XH</v>
      </c>
      <c r="C67" s="1" t="s">
        <v>79</v>
      </c>
      <c r="D67" s="1" t="s">
        <v>168</v>
      </c>
      <c r="E67" s="13">
        <f t="shared" si="3"/>
        <v>0</v>
      </c>
    </row>
    <row r="68" spans="1:5" x14ac:dyDescent="0.25">
      <c r="A68" s="3" t="s">
        <v>269</v>
      </c>
      <c r="B68" s="11" t="str">
        <f t="shared" si="2"/>
        <v>Bal_AkPa_ResTot</v>
      </c>
      <c r="C68" s="4" t="s">
        <v>80</v>
      </c>
      <c r="D68" s="4" t="s">
        <v>237</v>
      </c>
      <c r="E68" s="13">
        <f t="shared" si="3"/>
        <v>273849</v>
      </c>
    </row>
    <row r="69" spans="1:5" x14ac:dyDescent="0.25">
      <c r="A69" s="3" t="s">
        <v>270</v>
      </c>
      <c r="B69" s="11" t="str">
        <f t="shared" si="2"/>
        <v>Bal_AkPa_OvUn</v>
      </c>
      <c r="C69" s="1" t="s">
        <v>81</v>
      </c>
      <c r="D69" s="1" t="s">
        <v>169</v>
      </c>
      <c r="E69" s="13">
        <f t="shared" si="3"/>
        <v>2870158</v>
      </c>
    </row>
    <row r="70" spans="1:5" x14ac:dyDescent="0.25">
      <c r="A70" s="3" t="s">
        <v>346</v>
      </c>
      <c r="B70" s="11" t="str">
        <f t="shared" si="2"/>
        <v>Bal_AkPa_FUb</v>
      </c>
      <c r="C70" s="1" t="s">
        <v>82</v>
      </c>
      <c r="D70" s="1" t="s">
        <v>230</v>
      </c>
      <c r="E70" s="13">
        <f t="shared" si="3"/>
        <v>2000</v>
      </c>
    </row>
    <row r="71" spans="1:5" x14ac:dyDescent="0.25">
      <c r="A71" s="3" t="s">
        <v>347</v>
      </c>
      <c r="B71" s="11" t="str">
        <f t="shared" si="2"/>
        <v>Bal_AkPa_Mi</v>
      </c>
      <c r="C71" s="1" t="s">
        <v>83</v>
      </c>
      <c r="D71" s="1" t="s">
        <v>229</v>
      </c>
      <c r="E71" s="13">
        <f t="shared" si="3"/>
        <v>0</v>
      </c>
    </row>
    <row r="72" spans="1:5" x14ac:dyDescent="0.25">
      <c r="A72" s="3" t="s">
        <v>348</v>
      </c>
      <c r="B72" s="11" t="str">
        <f t="shared" si="2"/>
        <v>Bal_AkPa_EkTot</v>
      </c>
      <c r="C72" s="4" t="s">
        <v>84</v>
      </c>
      <c r="D72" s="4" t="s">
        <v>238</v>
      </c>
      <c r="E72" s="13">
        <f t="shared" si="3"/>
        <v>3147007</v>
      </c>
    </row>
    <row r="73" spans="1:5" x14ac:dyDescent="0.25">
      <c r="A73" s="3" t="s">
        <v>291</v>
      </c>
      <c r="B73" s="11" t="str">
        <f t="shared" si="2"/>
        <v>Bal_AkPa_OKap</v>
      </c>
      <c r="C73" s="1" t="s">
        <v>130</v>
      </c>
      <c r="D73" s="1" t="s">
        <v>206</v>
      </c>
      <c r="E73" s="13">
        <f t="shared" si="3"/>
        <v>0</v>
      </c>
    </row>
    <row r="74" spans="1:5" x14ac:dyDescent="0.25">
      <c r="A74" s="3" t="s">
        <v>349</v>
      </c>
      <c r="B74" s="11" t="str">
        <f t="shared" si="2"/>
        <v>Bal_AkPa_AnLk</v>
      </c>
      <c r="C74" s="1" t="s">
        <v>131</v>
      </c>
      <c r="D74" s="1" t="s">
        <v>207</v>
      </c>
      <c r="E74" s="13">
        <f t="shared" si="3"/>
        <v>794132</v>
      </c>
    </row>
    <row r="75" spans="1:5" x14ac:dyDescent="0.25">
      <c r="A75" s="3" t="s">
        <v>350</v>
      </c>
      <c r="B75" s="11" t="str">
        <f t="shared" si="2"/>
        <v>Bal_AkPa_ALTot</v>
      </c>
      <c r="C75" s="4" t="s">
        <v>132</v>
      </c>
      <c r="D75" s="4" t="s">
        <v>239</v>
      </c>
      <c r="E75" s="13">
        <f t="shared" si="3"/>
        <v>794132</v>
      </c>
    </row>
    <row r="76" spans="1:5" x14ac:dyDescent="0.25">
      <c r="A76" s="3" t="s">
        <v>351</v>
      </c>
      <c r="B76" s="11" t="str">
        <f t="shared" si="2"/>
        <v>Bal_AkPa_Phs</v>
      </c>
      <c r="C76" s="1" t="s">
        <v>133</v>
      </c>
      <c r="D76" s="1" t="s">
        <v>232</v>
      </c>
      <c r="E76" s="13">
        <f t="shared" si="3"/>
        <v>658067</v>
      </c>
    </row>
    <row r="77" spans="1:5" x14ac:dyDescent="0.25">
      <c r="A77" s="3" t="s">
        <v>352</v>
      </c>
      <c r="B77" s="11" t="str">
        <f t="shared" si="2"/>
        <v>Bal_AkPa_FmS</v>
      </c>
      <c r="C77" s="1" t="s">
        <v>134</v>
      </c>
      <c r="D77" s="1" t="s">
        <v>233</v>
      </c>
      <c r="E77" s="13">
        <f t="shared" si="3"/>
        <v>0</v>
      </c>
    </row>
    <row r="78" spans="1:5" x14ac:dyDescent="0.25">
      <c r="A78" s="3" t="s">
        <v>353</v>
      </c>
      <c r="B78" s="11" t="str">
        <f t="shared" si="2"/>
        <v>Bal_AkPa_GY</v>
      </c>
      <c r="C78" s="1" t="s">
        <v>135</v>
      </c>
      <c r="D78" s="1" t="s">
        <v>170</v>
      </c>
      <c r="E78" s="13">
        <f t="shared" si="3"/>
        <v>53697939</v>
      </c>
    </row>
    <row r="79" spans="1:5" x14ac:dyDescent="0.25">
      <c r="A79" s="3" t="s">
        <v>401</v>
      </c>
      <c r="B79" s="11" t="str">
        <f t="shared" si="2"/>
        <v>Bal_AkPa_inBp</v>
      </c>
      <c r="C79" s="1" t="s">
        <v>136</v>
      </c>
      <c r="D79" s="1" t="s">
        <v>208</v>
      </c>
      <c r="E79" s="13">
        <f t="shared" si="3"/>
        <v>0</v>
      </c>
    </row>
    <row r="80" spans="1:5" x14ac:dyDescent="0.25">
      <c r="A80" s="3" t="s">
        <v>354</v>
      </c>
      <c r="B80" s="11" t="str">
        <f t="shared" si="2"/>
        <v>Bal_AkPa_KoBp</v>
      </c>
      <c r="C80" s="1" t="s">
        <v>137</v>
      </c>
      <c r="D80" s="1" t="s">
        <v>209</v>
      </c>
      <c r="E80" s="13">
        <f t="shared" si="3"/>
        <v>0</v>
      </c>
    </row>
    <row r="81" spans="1:5" x14ac:dyDescent="0.25">
      <c r="A81" s="3" t="s">
        <v>355</v>
      </c>
      <c r="B81" s="11" t="str">
        <f t="shared" si="2"/>
        <v>Bal_AkPa_RmGp</v>
      </c>
      <c r="C81" s="1" t="s">
        <v>138</v>
      </c>
      <c r="D81" s="1" t="s">
        <v>210</v>
      </c>
      <c r="E81" s="13">
        <f t="shared" si="3"/>
        <v>0</v>
      </c>
    </row>
    <row r="82" spans="1:5" x14ac:dyDescent="0.25">
      <c r="A82" s="3" t="s">
        <v>356</v>
      </c>
      <c r="B82" s="11" t="str">
        <f t="shared" si="2"/>
        <v>Bal_AkPa_HGTot</v>
      </c>
      <c r="C82" s="4" t="s">
        <v>139</v>
      </c>
      <c r="D82" s="4" t="s">
        <v>240</v>
      </c>
      <c r="E82" s="13">
        <f t="shared" si="3"/>
        <v>53697939</v>
      </c>
    </row>
    <row r="83" spans="1:5" x14ac:dyDescent="0.25">
      <c r="A83" s="3" t="s">
        <v>357</v>
      </c>
      <c r="B83" s="11" t="str">
        <f t="shared" si="2"/>
        <v>Bal_AkPa_HMrp</v>
      </c>
      <c r="C83" s="1" t="s">
        <v>140</v>
      </c>
      <c r="D83" s="1" t="s">
        <v>211</v>
      </c>
      <c r="E83" s="13">
        <f t="shared" si="3"/>
        <v>43410759</v>
      </c>
    </row>
    <row r="84" spans="1:5" x14ac:dyDescent="0.25">
      <c r="A84" s="3" t="s">
        <v>358</v>
      </c>
      <c r="B84" s="11" t="str">
        <f t="shared" si="2"/>
        <v>Bal_AkPa_RMrp</v>
      </c>
      <c r="C84" s="1" t="s">
        <v>141</v>
      </c>
      <c r="D84" s="1" t="s">
        <v>212</v>
      </c>
      <c r="E84" s="13">
        <f t="shared" si="3"/>
        <v>0</v>
      </c>
    </row>
    <row r="85" spans="1:5" x14ac:dyDescent="0.25">
      <c r="A85" s="3" t="s">
        <v>359</v>
      </c>
      <c r="B85" s="11" t="str">
        <f t="shared" si="2"/>
        <v>Bal_AkPa_MrpTot</v>
      </c>
      <c r="C85" s="4" t="s">
        <v>142</v>
      </c>
      <c r="D85" s="4" t="s">
        <v>241</v>
      </c>
      <c r="E85" s="13">
        <f t="shared" si="3"/>
        <v>43410759</v>
      </c>
    </row>
    <row r="86" spans="1:5" x14ac:dyDescent="0.25">
      <c r="A86" s="3" t="s">
        <v>289</v>
      </c>
      <c r="B86" s="11" t="str">
        <f t="shared" si="2"/>
        <v>Bal_AkPa_LPTot</v>
      </c>
      <c r="C86" s="4" t="s">
        <v>143</v>
      </c>
      <c r="D86" s="4" t="s">
        <v>242</v>
      </c>
      <c r="E86" s="13">
        <f t="shared" si="3"/>
        <v>97108698</v>
      </c>
    </row>
    <row r="87" spans="1:5" x14ac:dyDescent="0.25">
      <c r="A87" s="3" t="s">
        <v>360</v>
      </c>
      <c r="B87" s="11" t="str">
        <f t="shared" si="2"/>
        <v>Bal_AkPa_FmLi</v>
      </c>
      <c r="C87" s="1" t="s">
        <v>144</v>
      </c>
      <c r="D87" s="1" t="s">
        <v>213</v>
      </c>
      <c r="E87" s="13">
        <f t="shared" si="3"/>
        <v>2163945</v>
      </c>
    </row>
    <row r="88" spans="1:5" x14ac:dyDescent="0.25">
      <c r="A88" s="3" t="s">
        <v>361</v>
      </c>
      <c r="B88" s="11" t="str">
        <f t="shared" si="2"/>
        <v>Bal_AkPa_EhS</v>
      </c>
      <c r="C88" s="1" t="s">
        <v>145</v>
      </c>
      <c r="D88" s="1" t="s">
        <v>214</v>
      </c>
      <c r="E88" s="13">
        <f t="shared" si="3"/>
        <v>3310586</v>
      </c>
    </row>
    <row r="89" spans="1:5" x14ac:dyDescent="0.25">
      <c r="A89" s="3" t="s">
        <v>362</v>
      </c>
      <c r="B89" s="11" t="str">
        <f t="shared" si="2"/>
        <v>Bal_AkPa_RmS</v>
      </c>
      <c r="C89" s="1" t="s">
        <v>146</v>
      </c>
      <c r="D89" s="1" t="s">
        <v>215</v>
      </c>
      <c r="E89" s="13">
        <f t="shared" si="3"/>
        <v>162125</v>
      </c>
    </row>
    <row r="90" spans="1:5" x14ac:dyDescent="0.25">
      <c r="A90" s="3" t="s">
        <v>271</v>
      </c>
      <c r="B90" s="11" t="str">
        <f t="shared" si="2"/>
        <v>Bal_AkPa_HBP</v>
      </c>
      <c r="C90" s="1" t="s">
        <v>147</v>
      </c>
      <c r="D90" s="1" t="s">
        <v>171</v>
      </c>
      <c r="E90" s="13">
        <f t="shared" ref="E90:E110" si="4">INDEX(LivData,MATCH($D$3,LivNavn,0),MATCH($B90,LivVar,0))</f>
        <v>98829</v>
      </c>
    </row>
    <row r="91" spans="1:5" x14ac:dyDescent="0.25">
      <c r="A91" s="3" t="s">
        <v>363</v>
      </c>
      <c r="B91" s="11" t="str">
        <f t="shared" si="2"/>
        <v>Bal_AkPa_HFiTot</v>
      </c>
      <c r="C91" s="4" t="s">
        <v>148</v>
      </c>
      <c r="D91" s="4" t="s">
        <v>397</v>
      </c>
      <c r="E91" s="13">
        <f t="shared" si="4"/>
        <v>103502250</v>
      </c>
    </row>
    <row r="92" spans="1:5" x14ac:dyDescent="0.25">
      <c r="A92" s="3" t="s">
        <v>364</v>
      </c>
      <c r="B92" s="11" t="str">
        <f t="shared" si="2"/>
        <v>Bal_AkPa_PLF</v>
      </c>
      <c r="C92" s="1" t="s">
        <v>149</v>
      </c>
      <c r="D92" s="1" t="s">
        <v>172</v>
      </c>
      <c r="E92" s="13">
        <f t="shared" si="4"/>
        <v>0</v>
      </c>
    </row>
    <row r="93" spans="1:5" x14ac:dyDescent="0.25">
      <c r="A93" s="3" t="s">
        <v>365</v>
      </c>
      <c r="B93" s="11" t="str">
        <f t="shared" si="2"/>
        <v>Bal_AkPa_USf</v>
      </c>
      <c r="C93" s="1" t="s">
        <v>150</v>
      </c>
      <c r="D93" s="1" t="s">
        <v>173</v>
      </c>
      <c r="E93" s="13">
        <f t="shared" si="4"/>
        <v>51792</v>
      </c>
    </row>
    <row r="94" spans="1:5" x14ac:dyDescent="0.25">
      <c r="A94" s="3" t="s">
        <v>366</v>
      </c>
      <c r="B94" s="11" t="str">
        <f t="shared" si="2"/>
        <v>Bal_AkPa_XHen</v>
      </c>
      <c r="C94" s="1" t="s">
        <v>151</v>
      </c>
      <c r="D94" s="1" t="s">
        <v>174</v>
      </c>
      <c r="E94" s="13">
        <f t="shared" si="4"/>
        <v>0</v>
      </c>
    </row>
    <row r="95" spans="1:5" x14ac:dyDescent="0.25">
      <c r="A95" s="3" t="s">
        <v>367</v>
      </c>
      <c r="B95" s="11" t="str">
        <f t="shared" si="2"/>
        <v>Bal_AkPa_HFTot</v>
      </c>
      <c r="C95" s="4" t="s">
        <v>152</v>
      </c>
      <c r="D95" s="4" t="s">
        <v>394</v>
      </c>
      <c r="E95" s="13">
        <f t="shared" si="4"/>
        <v>51792</v>
      </c>
    </row>
    <row r="96" spans="1:5" x14ac:dyDescent="0.25">
      <c r="A96" s="3" t="s">
        <v>380</v>
      </c>
      <c r="B96" s="11" t="str">
        <f t="shared" si="2"/>
        <v>Bal_AkPa_Gfdep</v>
      </c>
      <c r="C96" s="1" t="s">
        <v>153</v>
      </c>
      <c r="D96" s="1" t="s">
        <v>114</v>
      </c>
      <c r="E96" s="13">
        <f t="shared" si="4"/>
        <v>0</v>
      </c>
    </row>
    <row r="97" spans="1:5" x14ac:dyDescent="0.25">
      <c r="A97" s="3" t="s">
        <v>272</v>
      </c>
      <c r="B97" s="11" t="str">
        <f t="shared" si="2"/>
        <v>Bal_AkPa_GDF</v>
      </c>
      <c r="C97" s="1" t="s">
        <v>154</v>
      </c>
      <c r="D97" s="1" t="s">
        <v>175</v>
      </c>
      <c r="E97" s="13">
        <f t="shared" si="4"/>
        <v>97579</v>
      </c>
    </row>
    <row r="98" spans="1:5" x14ac:dyDescent="0.25">
      <c r="A98" s="3" t="s">
        <v>273</v>
      </c>
      <c r="B98" s="11" t="str">
        <f t="shared" si="2"/>
        <v>Bal_AkPa_GGf</v>
      </c>
      <c r="C98" s="1" t="s">
        <v>155</v>
      </c>
      <c r="D98" s="1" t="s">
        <v>176</v>
      </c>
      <c r="E98" s="13">
        <f t="shared" si="4"/>
        <v>147719</v>
      </c>
    </row>
    <row r="99" spans="1:5" x14ac:dyDescent="0.25">
      <c r="A99" s="3" t="s">
        <v>402</v>
      </c>
      <c r="B99" s="11" t="str">
        <f t="shared" si="2"/>
        <v>Bal_AkPa_OgL</v>
      </c>
      <c r="C99" s="1" t="s">
        <v>156</v>
      </c>
      <c r="D99" s="1" t="s">
        <v>177</v>
      </c>
      <c r="E99" s="13">
        <f t="shared" si="4"/>
        <v>0</v>
      </c>
    </row>
    <row r="100" spans="1:5" x14ac:dyDescent="0.25">
      <c r="A100" s="3" t="s">
        <v>274</v>
      </c>
      <c r="B100" s="11" t="str">
        <f t="shared" si="2"/>
        <v>Bal_AkPa_KonG</v>
      </c>
      <c r="C100" s="1" t="s">
        <v>157</v>
      </c>
      <c r="D100" s="1" t="s">
        <v>178</v>
      </c>
      <c r="E100" s="13">
        <f t="shared" si="4"/>
        <v>0</v>
      </c>
    </row>
    <row r="101" spans="1:5" x14ac:dyDescent="0.25">
      <c r="A101" s="3" t="s">
        <v>368</v>
      </c>
      <c r="B101" s="11" t="str">
        <f t="shared" si="2"/>
        <v>Bal_AkPa_UdG</v>
      </c>
      <c r="C101" s="1" t="s">
        <v>158</v>
      </c>
      <c r="D101" s="1" t="s">
        <v>186</v>
      </c>
      <c r="E101" s="13">
        <f t="shared" si="4"/>
        <v>0</v>
      </c>
    </row>
    <row r="102" spans="1:5" x14ac:dyDescent="0.25">
      <c r="A102" s="3" t="s">
        <v>275</v>
      </c>
      <c r="B102" s="11" t="str">
        <f t="shared" si="2"/>
        <v>Bal_AkPa_GKre</v>
      </c>
      <c r="C102" s="1" t="s">
        <v>159</v>
      </c>
      <c r="D102" s="1" t="s">
        <v>179</v>
      </c>
      <c r="E102" s="13">
        <f t="shared" si="4"/>
        <v>5413315</v>
      </c>
    </row>
    <row r="103" spans="1:5" x14ac:dyDescent="0.25">
      <c r="A103" s="3" t="s">
        <v>369</v>
      </c>
      <c r="B103" s="11" t="str">
        <f t="shared" si="2"/>
        <v>Bal_AkPa_GTv</v>
      </c>
      <c r="C103" s="1" t="s">
        <v>216</v>
      </c>
      <c r="D103" s="1" t="s">
        <v>180</v>
      </c>
      <c r="E103" s="13">
        <f t="shared" si="4"/>
        <v>595611</v>
      </c>
    </row>
    <row r="104" spans="1:5" x14ac:dyDescent="0.25">
      <c r="A104" s="3" t="s">
        <v>370</v>
      </c>
      <c r="B104" s="11" t="str">
        <f t="shared" si="2"/>
        <v>Bal_AkPa_GAv</v>
      </c>
      <c r="C104" s="1" t="s">
        <v>217</v>
      </c>
      <c r="D104" s="1" t="s">
        <v>181</v>
      </c>
      <c r="E104" s="13">
        <f t="shared" si="4"/>
        <v>0</v>
      </c>
    </row>
    <row r="105" spans="1:5" x14ac:dyDescent="0.25">
      <c r="A105" s="3" t="s">
        <v>371</v>
      </c>
      <c r="B105" s="11" t="str">
        <f t="shared" si="2"/>
        <v>Bal_AkPa_AkSf</v>
      </c>
      <c r="C105" s="1" t="s">
        <v>218</v>
      </c>
      <c r="D105" s="1" t="s">
        <v>182</v>
      </c>
      <c r="E105" s="13">
        <f t="shared" si="4"/>
        <v>0</v>
      </c>
    </row>
    <row r="106" spans="1:5" x14ac:dyDescent="0.25">
      <c r="A106" s="3" t="s">
        <v>276</v>
      </c>
      <c r="B106" s="11" t="str">
        <f t="shared" si="2"/>
        <v>Bal_AkPa_MOF</v>
      </c>
      <c r="C106" s="1" t="s">
        <v>219</v>
      </c>
      <c r="D106" s="1" t="s">
        <v>183</v>
      </c>
      <c r="E106" s="13">
        <f t="shared" si="4"/>
        <v>0</v>
      </c>
    </row>
    <row r="107" spans="1:5" x14ac:dyDescent="0.25">
      <c r="A107" s="3" t="s">
        <v>372</v>
      </c>
      <c r="B107" s="11" t="str">
        <f t="shared" si="2"/>
        <v>Bal_AkPa_XG</v>
      </c>
      <c r="C107" s="1" t="s">
        <v>220</v>
      </c>
      <c r="D107" s="1" t="s">
        <v>184</v>
      </c>
      <c r="E107" s="13">
        <f t="shared" si="4"/>
        <v>1206366</v>
      </c>
    </row>
    <row r="108" spans="1:5" x14ac:dyDescent="0.25">
      <c r="A108" s="3" t="s">
        <v>277</v>
      </c>
      <c r="B108" s="11" t="str">
        <f t="shared" si="2"/>
        <v>Bal_AkPa_GTot</v>
      </c>
      <c r="C108" s="4" t="s">
        <v>231</v>
      </c>
      <c r="D108" s="4" t="s">
        <v>395</v>
      </c>
      <c r="E108" s="13">
        <f t="shared" si="4"/>
        <v>7460590</v>
      </c>
    </row>
    <row r="109" spans="1:5" x14ac:dyDescent="0.25">
      <c r="A109" s="3" t="s">
        <v>373</v>
      </c>
      <c r="B109" s="11" t="str">
        <f t="shared" si="2"/>
        <v>Bal_AkPa_Pap</v>
      </c>
      <c r="C109" s="1" t="s">
        <v>234</v>
      </c>
      <c r="D109" s="1" t="s">
        <v>185</v>
      </c>
      <c r="E109" s="13">
        <f t="shared" si="4"/>
        <v>303416</v>
      </c>
    </row>
    <row r="110" spans="1:5" x14ac:dyDescent="0.25">
      <c r="A110" s="3" t="s">
        <v>374</v>
      </c>
      <c r="B110" s="11" t="str">
        <f t="shared" si="2"/>
        <v>Bal_AkPa_PasTot</v>
      </c>
      <c r="C110" s="4" t="s">
        <v>235</v>
      </c>
      <c r="D110" s="4" t="s">
        <v>396</v>
      </c>
      <c r="E110" s="13">
        <f t="shared" si="4"/>
        <v>115259187</v>
      </c>
    </row>
    <row r="111" spans="1:5" x14ac:dyDescent="0.25"/>
  </sheetData>
  <sheetProtection password="BF77" sheet="1" objects="1" scenarios="1"/>
  <mergeCells count="6">
    <mergeCell ref="C1:D1"/>
    <mergeCell ref="C7:E7"/>
    <mergeCell ref="C8:E8"/>
    <mergeCell ref="C3:C4"/>
    <mergeCell ref="D3:E4"/>
    <mergeCell ref="D5:E5"/>
  </mergeCells>
  <hyperlinks>
    <hyperlink ref="C1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scale="64" fitToWidth="0" fitToHeight="0" orientation="portrait" r:id="rId1"/>
  <headerFooter>
    <oddHeader>&amp;C&amp;G</oddHeader>
  </headerFooter>
  <rowBreaks count="1" manualBreakCount="1">
    <brk id="55" max="16383" man="1"/>
  </rowBreaks>
  <ignoredErrors>
    <ignoredError sqref="C8" numberStoredAsText="1"/>
  </ignoredErrors>
  <legacyDrawingHF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'LIV data'!$C$2:$C$19</xm:f>
          </x14:formula1>
          <xm:sqref>D3:E4</xm:sqref>
        </x14:dataValidation>
      </x14:dataValidations>
    </ext>
  </extLst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G29"/>
  <sheetViews>
    <sheetView showGridLines="0" topLeftCell="C1" zoomScaleNormal="100" workbookViewId="0">
      <selection activeCell="D3" sqref="D3:E4"/>
    </sheetView>
  </sheetViews>
  <sheetFormatPr defaultColWidth="0" defaultRowHeight="15" zeroHeight="1" x14ac:dyDescent="0.25"/>
  <cols>
    <col min="1" max="1" width="13.85546875" style="11" hidden="1" customWidth="1"/>
    <col min="2" max="2" width="17.140625" style="11" hidden="1" customWidth="1"/>
    <col min="3" max="3" width="13.5703125" style="11" customWidth="1"/>
    <col min="4" max="4" width="84.28515625" style="17" customWidth="1"/>
    <col min="5" max="5" width="19.28515625" style="11" customWidth="1"/>
    <col min="6" max="6" width="6.28515625" style="11" customWidth="1"/>
    <col min="7" max="7" width="13.28515625" style="11" hidden="1" customWidth="1"/>
    <col min="8" max="16384" width="9.140625" style="11" hidden="1"/>
  </cols>
  <sheetData>
    <row r="1" spans="1:5" x14ac:dyDescent="0.25">
      <c r="C1" s="81" t="s">
        <v>604</v>
      </c>
      <c r="D1" s="81"/>
    </row>
    <row r="2" spans="1:5" x14ac:dyDescent="0.25"/>
    <row r="3" spans="1:5" x14ac:dyDescent="0.25">
      <c r="C3" s="99" t="s">
        <v>999</v>
      </c>
      <c r="D3" s="101" t="s">
        <v>579</v>
      </c>
      <c r="E3" s="101"/>
    </row>
    <row r="4" spans="1:5" x14ac:dyDescent="0.25">
      <c r="C4" s="99"/>
      <c r="D4" s="101"/>
      <c r="E4" s="101"/>
    </row>
    <row r="5" spans="1:5" x14ac:dyDescent="0.25">
      <c r="C5" s="38" t="s">
        <v>1000</v>
      </c>
      <c r="D5" s="100">
        <f>INDEX(LivData,MATCH($D$3,LivNavn,0),MATCH("regnr",LivVar,0))</f>
        <v>63010</v>
      </c>
      <c r="E5" s="100"/>
    </row>
    <row r="6" spans="1:5" x14ac:dyDescent="0.25"/>
    <row r="7" spans="1:5" ht="23.25" x14ac:dyDescent="0.25">
      <c r="C7" s="88" t="s">
        <v>1039</v>
      </c>
      <c r="D7" s="89"/>
      <c r="E7" s="89"/>
    </row>
    <row r="8" spans="1:5" ht="15" customHeight="1" x14ac:dyDescent="0.25">
      <c r="C8" s="80" t="s">
        <v>187</v>
      </c>
      <c r="D8" s="80"/>
      <c r="E8" s="80"/>
    </row>
    <row r="9" spans="1:5" x14ac:dyDescent="0.25">
      <c r="A9" s="14" t="s">
        <v>245</v>
      </c>
      <c r="B9" s="16" t="s">
        <v>1004</v>
      </c>
      <c r="C9" s="1"/>
      <c r="D9" s="5"/>
      <c r="E9" s="2" t="s">
        <v>664</v>
      </c>
    </row>
    <row r="10" spans="1:5" ht="16.5" customHeight="1" x14ac:dyDescent="0.25">
      <c r="A10" s="8" t="s">
        <v>1005</v>
      </c>
      <c r="B10" s="11" t="str">
        <f>"Lph_"&amp;A10&amp;"_"&amp;$B$9</f>
        <v>Lph_LhP_pTot</v>
      </c>
      <c r="C10" s="1" t="s">
        <v>5</v>
      </c>
      <c r="D10" s="15" t="s">
        <v>1003</v>
      </c>
      <c r="E10" s="13">
        <f t="shared" ref="E10:E28" si="0">INDEX(LivData,MATCH($D$3,LivNavn,0),MATCH($B10,LivVar,0))</f>
        <v>94428340</v>
      </c>
    </row>
    <row r="11" spans="1:5" ht="16.5" customHeight="1" x14ac:dyDescent="0.25">
      <c r="A11" s="8" t="s">
        <v>1007</v>
      </c>
      <c r="B11" s="11" t="str">
        <f t="shared" ref="B11:B28" si="1">"Lph_"&amp;A11&amp;"_"&amp;$B$9</f>
        <v>Lph_FmP_pTot</v>
      </c>
      <c r="C11" s="1" t="s">
        <v>6</v>
      </c>
      <c r="D11" s="15" t="s">
        <v>1006</v>
      </c>
      <c r="E11" s="13">
        <f t="shared" si="0"/>
        <v>1632072</v>
      </c>
    </row>
    <row r="12" spans="1:5" ht="16.5" customHeight="1" x14ac:dyDescent="0.25">
      <c r="A12" s="8" t="s">
        <v>1009</v>
      </c>
      <c r="B12" s="11" t="str">
        <f t="shared" si="1"/>
        <v>Lph_FHTot_pTot</v>
      </c>
      <c r="C12" s="4" t="s">
        <v>7</v>
      </c>
      <c r="D12" s="5" t="s">
        <v>1008</v>
      </c>
      <c r="E12" s="13">
        <f t="shared" si="0"/>
        <v>96060412</v>
      </c>
    </row>
    <row r="13" spans="1:5" ht="16.5" customHeight="1" x14ac:dyDescent="0.25">
      <c r="A13" s="8" t="s">
        <v>1011</v>
      </c>
      <c r="B13" s="11" t="str">
        <f t="shared" si="1"/>
        <v>Lph_KBP_pTot</v>
      </c>
      <c r="C13" s="1" t="s">
        <v>8</v>
      </c>
      <c r="D13" s="15" t="s">
        <v>1010</v>
      </c>
      <c r="E13" s="13">
        <f t="shared" si="0"/>
        <v>-5547142</v>
      </c>
    </row>
    <row r="14" spans="1:5" ht="16.5" customHeight="1" x14ac:dyDescent="0.25">
      <c r="A14" s="8" t="s">
        <v>1013</v>
      </c>
      <c r="B14" s="11" t="str">
        <f t="shared" si="1"/>
        <v>Lph_VrP_pTot</v>
      </c>
      <c r="C14" s="1" t="s">
        <v>9</v>
      </c>
      <c r="D14" s="15" t="s">
        <v>1012</v>
      </c>
      <c r="E14" s="13">
        <f t="shared" si="0"/>
        <v>-8156624</v>
      </c>
    </row>
    <row r="15" spans="1:5" ht="16.5" customHeight="1" x14ac:dyDescent="0.25">
      <c r="A15" s="8" t="s">
        <v>1015</v>
      </c>
      <c r="B15" s="11" t="str">
        <f t="shared" si="1"/>
        <v>Lph_RHP_pTot</v>
      </c>
      <c r="C15" s="4" t="s">
        <v>10</v>
      </c>
      <c r="D15" s="5" t="s">
        <v>1014</v>
      </c>
      <c r="E15" s="13">
        <f t="shared" si="0"/>
        <v>82356646</v>
      </c>
    </row>
    <row r="16" spans="1:5" ht="16.5" customHeight="1" x14ac:dyDescent="0.25">
      <c r="A16" s="8" t="s">
        <v>279</v>
      </c>
      <c r="B16" s="11" t="str">
        <f t="shared" si="1"/>
        <v>Lph_BM_pTot</v>
      </c>
      <c r="C16" s="1" t="s">
        <v>11</v>
      </c>
      <c r="D16" s="15" t="s">
        <v>0</v>
      </c>
      <c r="E16" s="13">
        <f t="shared" si="0"/>
        <v>9672087</v>
      </c>
    </row>
    <row r="17" spans="1:5" ht="16.5" customHeight="1" x14ac:dyDescent="0.25">
      <c r="A17" s="8" t="s">
        <v>1017</v>
      </c>
      <c r="B17" s="11" t="str">
        <f t="shared" si="1"/>
        <v>Lph_TiAk_pTot</v>
      </c>
      <c r="C17" s="1" t="s">
        <v>12</v>
      </c>
      <c r="D17" s="15" t="s">
        <v>1016</v>
      </c>
      <c r="E17" s="13">
        <f t="shared" si="0"/>
        <v>-423090</v>
      </c>
    </row>
    <row r="18" spans="1:5" ht="16.5" customHeight="1" x14ac:dyDescent="0.25">
      <c r="A18" s="8" t="s">
        <v>1019</v>
      </c>
      <c r="B18" s="11" t="str">
        <f t="shared" si="1"/>
        <v>Lph_FPy_pTot</v>
      </c>
      <c r="C18" s="1" t="s">
        <v>13</v>
      </c>
      <c r="D18" s="15" t="s">
        <v>1018</v>
      </c>
      <c r="E18" s="13">
        <f t="shared" si="0"/>
        <v>-6695516</v>
      </c>
    </row>
    <row r="19" spans="1:5" ht="16.5" customHeight="1" x14ac:dyDescent="0.25">
      <c r="A19" s="8" t="s">
        <v>1021</v>
      </c>
      <c r="B19" s="11" t="str">
        <f t="shared" si="1"/>
        <v>Lph_TiOm_pTot</v>
      </c>
      <c r="C19" s="1" t="s">
        <v>14</v>
      </c>
      <c r="D19" s="15" t="s">
        <v>1020</v>
      </c>
      <c r="E19" s="13">
        <f t="shared" si="0"/>
        <v>-241189</v>
      </c>
    </row>
    <row r="20" spans="1:5" ht="16.5" customHeight="1" x14ac:dyDescent="0.25">
      <c r="A20" s="8" t="s">
        <v>1023</v>
      </c>
      <c r="B20" s="11" t="str">
        <f t="shared" si="1"/>
        <v>Lph_TiRi_pTot</v>
      </c>
      <c r="C20" s="1" t="s">
        <v>15</v>
      </c>
      <c r="D20" s="15" t="s">
        <v>1022</v>
      </c>
      <c r="E20" s="13">
        <f t="shared" si="0"/>
        <v>-95606</v>
      </c>
    </row>
    <row r="21" spans="1:5" ht="16.5" customHeight="1" x14ac:dyDescent="0.25">
      <c r="A21" s="8" t="s">
        <v>1025</v>
      </c>
      <c r="B21" s="11" t="str">
        <f t="shared" si="1"/>
        <v>Lph_Rhx_pTot</v>
      </c>
      <c r="C21" s="1" t="s">
        <v>16</v>
      </c>
      <c r="D21" s="15" t="s">
        <v>1024</v>
      </c>
      <c r="E21" s="13">
        <f t="shared" si="0"/>
        <v>2028866</v>
      </c>
    </row>
    <row r="22" spans="1:5" ht="16.5" customHeight="1" x14ac:dyDescent="0.25">
      <c r="A22" s="8" t="s">
        <v>1027</v>
      </c>
      <c r="B22" s="11" t="str">
        <f t="shared" si="1"/>
        <v>Lph_RHU_pTot</v>
      </c>
      <c r="C22" s="4" t="s">
        <v>17</v>
      </c>
      <c r="D22" s="5" t="s">
        <v>1026</v>
      </c>
      <c r="E22" s="13">
        <f t="shared" si="0"/>
        <v>86602198</v>
      </c>
    </row>
    <row r="23" spans="1:5" ht="16.5" customHeight="1" x14ac:dyDescent="0.25">
      <c r="A23" s="8" t="s">
        <v>1029</v>
      </c>
      <c r="B23" s="11" t="str">
        <f t="shared" si="1"/>
        <v>Lph_VrU_pTot</v>
      </c>
      <c r="C23" s="1" t="s">
        <v>18</v>
      </c>
      <c r="D23" s="15" t="s">
        <v>1028</v>
      </c>
      <c r="E23" s="13">
        <f t="shared" si="0"/>
        <v>8198728</v>
      </c>
    </row>
    <row r="24" spans="1:5" ht="16.5" customHeight="1" x14ac:dyDescent="0.25">
      <c r="A24" s="8" t="s">
        <v>1031</v>
      </c>
      <c r="B24" s="11" t="str">
        <f t="shared" si="1"/>
        <v>Lph_BPu_pTot</v>
      </c>
      <c r="C24" s="1" t="s">
        <v>19</v>
      </c>
      <c r="D24" s="15" t="s">
        <v>1030</v>
      </c>
      <c r="E24" s="13">
        <f t="shared" si="0"/>
        <v>4471719</v>
      </c>
    </row>
    <row r="25" spans="1:5" ht="16.5" customHeight="1" x14ac:dyDescent="0.25">
      <c r="A25" s="8" t="s">
        <v>1032</v>
      </c>
      <c r="B25" s="11" t="str">
        <f t="shared" si="1"/>
        <v>Lph_Fphx_pTot</v>
      </c>
      <c r="C25" s="1" t="s">
        <v>20</v>
      </c>
      <c r="D25" s="15" t="s">
        <v>1024</v>
      </c>
      <c r="E25" s="13">
        <f t="shared" si="0"/>
        <v>0</v>
      </c>
    </row>
    <row r="26" spans="1:5" ht="16.5" customHeight="1" x14ac:dyDescent="0.25">
      <c r="A26" s="8" t="s">
        <v>1034</v>
      </c>
      <c r="B26" s="11" t="str">
        <f t="shared" si="1"/>
        <v>Lph_FpHTot_pTot</v>
      </c>
      <c r="C26" s="4" t="s">
        <v>21</v>
      </c>
      <c r="D26" s="5" t="s">
        <v>1033</v>
      </c>
      <c r="E26" s="13">
        <f t="shared" si="0"/>
        <v>99272645</v>
      </c>
    </row>
    <row r="27" spans="1:5" ht="16.5" customHeight="1" x14ac:dyDescent="0.25">
      <c r="A27" s="8" t="s">
        <v>1036</v>
      </c>
      <c r="B27" s="11" t="str">
        <f t="shared" si="1"/>
        <v>Lph_FmU_pTot</v>
      </c>
      <c r="C27" s="1" t="s">
        <v>22</v>
      </c>
      <c r="D27" s="15" t="s">
        <v>1035</v>
      </c>
      <c r="E27" s="13">
        <f t="shared" si="0"/>
        <v>-2163947</v>
      </c>
    </row>
    <row r="28" spans="1:5" x14ac:dyDescent="0.25">
      <c r="A28" s="8" t="s">
        <v>1038</v>
      </c>
      <c r="B28" s="11" t="str">
        <f t="shared" si="1"/>
        <v>Lph_LPU_pTot</v>
      </c>
      <c r="C28" s="4" t="s">
        <v>23</v>
      </c>
      <c r="D28" s="5" t="s">
        <v>1037</v>
      </c>
      <c r="E28" s="13">
        <f t="shared" si="0"/>
        <v>97108698</v>
      </c>
    </row>
    <row r="29" spans="1:5" x14ac:dyDescent="0.25"/>
  </sheetData>
  <sheetProtection password="BF77" sheet="1" objects="1" scenarios="1"/>
  <mergeCells count="6">
    <mergeCell ref="C1:D1"/>
    <mergeCell ref="C7:E7"/>
    <mergeCell ref="C8:E8"/>
    <mergeCell ref="C3:C4"/>
    <mergeCell ref="D3:E4"/>
    <mergeCell ref="D5:E5"/>
  </mergeCells>
  <hyperlinks>
    <hyperlink ref="C1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scale="74" orientation="portrait" r:id="rId1"/>
  <headerFooter>
    <oddHeader>&amp;C&amp;G</oddHeader>
  </headerFooter>
  <ignoredErrors>
    <ignoredError sqref="C8" numberStoredAsText="1"/>
  </ignoredErrors>
  <legacyDrawingHF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'LIV data'!$C$2:$C$19</xm:f>
          </x14:formula1>
          <xm:sqref>D3:E4</xm:sqref>
        </x14:dataValidation>
      </x14:dataValidations>
    </ext>
  </extLst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  <pageSetUpPr fitToPage="1"/>
  </sheetPr>
  <dimension ref="A1:G67"/>
  <sheetViews>
    <sheetView showGridLines="0" topLeftCell="C1" zoomScaleNormal="100" workbookViewId="0">
      <selection activeCell="D3" sqref="D3:E4"/>
    </sheetView>
  </sheetViews>
  <sheetFormatPr defaultColWidth="0" defaultRowHeight="15" zeroHeight="1" x14ac:dyDescent="0.25"/>
  <cols>
    <col min="1" max="1" width="12.85546875" style="11" hidden="1" customWidth="1"/>
    <col min="2" max="2" width="20.28515625" style="11" hidden="1" customWidth="1"/>
    <col min="3" max="3" width="13.85546875" style="11" customWidth="1"/>
    <col min="4" max="4" width="87.28515625" style="11" customWidth="1"/>
    <col min="5" max="5" width="14.28515625" style="11" customWidth="1"/>
    <col min="6" max="6" width="6" style="11" customWidth="1"/>
    <col min="7" max="7" width="13.5703125" style="11" hidden="1" customWidth="1"/>
    <col min="8" max="16384" width="9.140625" style="11" hidden="1"/>
  </cols>
  <sheetData>
    <row r="1" spans="1:5" x14ac:dyDescent="0.25">
      <c r="C1" s="81" t="s">
        <v>604</v>
      </c>
      <c r="D1" s="81"/>
    </row>
    <row r="2" spans="1:5" x14ac:dyDescent="0.25"/>
    <row r="3" spans="1:5" x14ac:dyDescent="0.25">
      <c r="C3" s="99" t="s">
        <v>999</v>
      </c>
      <c r="D3" s="101" t="s">
        <v>592</v>
      </c>
      <c r="E3" s="101"/>
    </row>
    <row r="4" spans="1:5" x14ac:dyDescent="0.25">
      <c r="C4" s="99"/>
      <c r="D4" s="101"/>
      <c r="E4" s="101"/>
    </row>
    <row r="5" spans="1:5" x14ac:dyDescent="0.25">
      <c r="C5" s="38" t="s">
        <v>1000</v>
      </c>
      <c r="D5" s="100">
        <f>INDEX(TpkData,MATCH($D$3,TpkNavn,0),MATCH("regnr",TpkVar,0))</f>
        <v>70735</v>
      </c>
      <c r="E5" s="100"/>
    </row>
    <row r="6" spans="1:5" x14ac:dyDescent="0.25"/>
    <row r="7" spans="1:5" ht="30" customHeight="1" x14ac:dyDescent="0.25">
      <c r="C7" s="77" t="s">
        <v>1040</v>
      </c>
      <c r="D7" s="78"/>
      <c r="E7" s="79"/>
    </row>
    <row r="8" spans="1:5" ht="15" customHeight="1" x14ac:dyDescent="0.25">
      <c r="C8" s="80" t="s">
        <v>187</v>
      </c>
      <c r="D8" s="80"/>
      <c r="E8" s="80"/>
    </row>
    <row r="9" spans="1:5" ht="31.5" customHeight="1" x14ac:dyDescent="0.25">
      <c r="A9" s="7" t="s">
        <v>245</v>
      </c>
      <c r="B9" s="12" t="s">
        <v>244</v>
      </c>
      <c r="C9" s="1"/>
      <c r="D9" s="1"/>
      <c r="E9" s="2" t="s">
        <v>188</v>
      </c>
    </row>
    <row r="10" spans="1:5" x14ac:dyDescent="0.25">
      <c r="A10" s="8" t="s">
        <v>279</v>
      </c>
      <c r="B10" s="11" t="str">
        <f>"Res_"&amp;A10&amp;"_"&amp;$B$9</f>
        <v>Res_BM_BeY</v>
      </c>
      <c r="C10" s="1" t="s">
        <v>5</v>
      </c>
      <c r="D10" s="1" t="s">
        <v>0</v>
      </c>
      <c r="E10" s="13">
        <f t="shared" ref="E10:E44" si="0">INDEX(TpkData,MATCH($D$3,TpkNavn,0),MATCH($B10,TpkVar,0))</f>
        <v>372960</v>
      </c>
    </row>
    <row r="11" spans="1:5" x14ac:dyDescent="0.25">
      <c r="A11" s="8" t="s">
        <v>314</v>
      </c>
      <c r="B11" s="11" t="str">
        <f t="shared" ref="B11:B44" si="1">"Res_"&amp;A11&amp;"_"&amp;$B$9</f>
        <v>Res_AFp_BeY</v>
      </c>
      <c r="C11" s="1" t="s">
        <v>6</v>
      </c>
      <c r="D11" s="1" t="s">
        <v>86</v>
      </c>
      <c r="E11" s="13">
        <f t="shared" si="0"/>
        <v>0</v>
      </c>
    </row>
    <row r="12" spans="1:5" x14ac:dyDescent="0.25">
      <c r="A12" s="8" t="s">
        <v>246</v>
      </c>
      <c r="B12" s="11" t="str">
        <f t="shared" si="1"/>
        <v>Res_PMTot_BeY</v>
      </c>
      <c r="C12" s="4" t="s">
        <v>7</v>
      </c>
      <c r="D12" s="4" t="s">
        <v>1</v>
      </c>
      <c r="E12" s="13">
        <f t="shared" si="0"/>
        <v>372960</v>
      </c>
    </row>
    <row r="13" spans="1:5" x14ac:dyDescent="0.25">
      <c r="A13" s="8" t="s">
        <v>280</v>
      </c>
      <c r="B13" s="11" t="str">
        <f t="shared" si="1"/>
        <v>Res_IndT_BeY</v>
      </c>
      <c r="C13" s="1" t="s">
        <v>8</v>
      </c>
      <c r="D13" s="1" t="s">
        <v>2</v>
      </c>
      <c r="E13" s="13">
        <f t="shared" si="0"/>
        <v>0</v>
      </c>
    </row>
    <row r="14" spans="1:5" x14ac:dyDescent="0.25">
      <c r="A14" s="8" t="s">
        <v>281</v>
      </c>
      <c r="B14" s="11" t="str">
        <f t="shared" si="1"/>
        <v>Res_IndA_BeY</v>
      </c>
      <c r="C14" s="1" t="s">
        <v>9</v>
      </c>
      <c r="D14" s="1" t="s">
        <v>3</v>
      </c>
      <c r="E14" s="13">
        <f t="shared" si="0"/>
        <v>0</v>
      </c>
    </row>
    <row r="15" spans="1:5" x14ac:dyDescent="0.25">
      <c r="A15" s="8" t="s">
        <v>282</v>
      </c>
      <c r="B15" s="11" t="str">
        <f t="shared" si="1"/>
        <v>Res_IndE_BeY</v>
      </c>
      <c r="C15" s="1" t="s">
        <v>10</v>
      </c>
      <c r="D15" s="1" t="s">
        <v>4</v>
      </c>
      <c r="E15" s="13">
        <f t="shared" si="0"/>
        <v>0</v>
      </c>
    </row>
    <row r="16" spans="1:5" x14ac:dyDescent="0.25">
      <c r="A16" s="8" t="s">
        <v>315</v>
      </c>
      <c r="B16" s="11" t="str">
        <f t="shared" si="1"/>
        <v>Res_RiU_BeY</v>
      </c>
      <c r="C16" s="1" t="s">
        <v>11</v>
      </c>
      <c r="D16" s="1" t="s">
        <v>46</v>
      </c>
      <c r="E16" s="13">
        <f t="shared" si="0"/>
        <v>98672</v>
      </c>
    </row>
    <row r="17" spans="1:5" x14ac:dyDescent="0.25">
      <c r="A17" s="8" t="s">
        <v>283</v>
      </c>
      <c r="B17" s="11" t="str">
        <f t="shared" si="1"/>
        <v>Res_Kurs_BeY</v>
      </c>
      <c r="C17" s="1" t="s">
        <v>12</v>
      </c>
      <c r="D17" s="1" t="s">
        <v>47</v>
      </c>
      <c r="E17" s="13">
        <f t="shared" si="0"/>
        <v>-275347</v>
      </c>
    </row>
    <row r="18" spans="1:5" x14ac:dyDescent="0.25">
      <c r="A18" s="8" t="s">
        <v>316</v>
      </c>
      <c r="B18" s="11" t="str">
        <f t="shared" si="1"/>
        <v>Res_Rug_BeY</v>
      </c>
      <c r="C18" s="1" t="s">
        <v>13</v>
      </c>
      <c r="D18" s="1" t="s">
        <v>48</v>
      </c>
      <c r="E18" s="13">
        <f t="shared" si="0"/>
        <v>-542</v>
      </c>
    </row>
    <row r="19" spans="1:5" x14ac:dyDescent="0.25">
      <c r="A19" s="8" t="s">
        <v>284</v>
      </c>
      <c r="B19" s="11" t="str">
        <f t="shared" si="1"/>
        <v>Res_AdmV_BeY</v>
      </c>
      <c r="C19" s="1" t="s">
        <v>14</v>
      </c>
      <c r="D19" s="1" t="s">
        <v>49</v>
      </c>
      <c r="E19" s="13">
        <f t="shared" si="0"/>
        <v>-16048</v>
      </c>
    </row>
    <row r="20" spans="1:5" ht="15.75" customHeight="1" x14ac:dyDescent="0.25">
      <c r="A20" s="8" t="s">
        <v>381</v>
      </c>
      <c r="B20" s="11" t="str">
        <f t="shared" si="1"/>
        <v>Res_iaTot_BeY</v>
      </c>
      <c r="C20" s="4" t="s">
        <v>15</v>
      </c>
      <c r="D20" s="4" t="s">
        <v>50</v>
      </c>
      <c r="E20" s="13">
        <f t="shared" si="0"/>
        <v>-193265</v>
      </c>
    </row>
    <row r="21" spans="1:5" x14ac:dyDescent="0.25">
      <c r="A21" s="8" t="s">
        <v>285</v>
      </c>
      <c r="B21" s="11" t="str">
        <f t="shared" si="1"/>
        <v>Res_Pas_BeY</v>
      </c>
      <c r="C21" s="1" t="s">
        <v>16</v>
      </c>
      <c r="D21" s="1" t="s">
        <v>51</v>
      </c>
      <c r="E21" s="13">
        <f t="shared" si="0"/>
        <v>29733</v>
      </c>
    </row>
    <row r="22" spans="1:5" x14ac:dyDescent="0.25">
      <c r="A22" s="8" t="s">
        <v>317</v>
      </c>
      <c r="B22" s="11" t="str">
        <f t="shared" si="1"/>
        <v>Res_UbY_BeY</v>
      </c>
      <c r="C22" s="1" t="s">
        <v>17</v>
      </c>
      <c r="D22" s="1" t="s">
        <v>52</v>
      </c>
      <c r="E22" s="13">
        <f t="shared" si="0"/>
        <v>-258006</v>
      </c>
    </row>
    <row r="23" spans="1:5" x14ac:dyDescent="0.25">
      <c r="A23" s="8" t="s">
        <v>318</v>
      </c>
      <c r="B23" s="11" t="str">
        <f t="shared" si="1"/>
        <v>Res_MGd_BeY</v>
      </c>
      <c r="C23" s="1" t="s">
        <v>18</v>
      </c>
      <c r="D23" s="1" t="s">
        <v>53</v>
      </c>
      <c r="E23" s="13">
        <f t="shared" si="0"/>
        <v>0</v>
      </c>
    </row>
    <row r="24" spans="1:5" x14ac:dyDescent="0.25">
      <c r="A24" s="8" t="s">
        <v>286</v>
      </c>
      <c r="B24" s="11" t="str">
        <f t="shared" si="1"/>
        <v>Res_YTot_BeY</v>
      </c>
      <c r="C24" s="4" t="s">
        <v>19</v>
      </c>
      <c r="D24" s="4" t="s">
        <v>189</v>
      </c>
      <c r="E24" s="13">
        <f t="shared" si="0"/>
        <v>-258006</v>
      </c>
    </row>
    <row r="25" spans="1:5" x14ac:dyDescent="0.25">
      <c r="A25" s="8" t="s">
        <v>287</v>
      </c>
      <c r="B25" s="11" t="str">
        <f t="shared" si="1"/>
        <v>Res_LP_BeY</v>
      </c>
      <c r="C25" s="1" t="s">
        <v>20</v>
      </c>
      <c r="D25" s="1" t="s">
        <v>243</v>
      </c>
      <c r="E25" s="13">
        <f t="shared" si="0"/>
        <v>10987</v>
      </c>
    </row>
    <row r="26" spans="1:5" x14ac:dyDescent="0.25">
      <c r="A26" s="8" t="s">
        <v>288</v>
      </c>
      <c r="B26" s="11" t="str">
        <f t="shared" si="1"/>
        <v>Res_GLP_BeY</v>
      </c>
      <c r="C26" s="1" t="s">
        <v>21</v>
      </c>
      <c r="D26" s="1" t="s">
        <v>56</v>
      </c>
      <c r="E26" s="13">
        <f t="shared" si="0"/>
        <v>0</v>
      </c>
    </row>
    <row r="27" spans="1:5" x14ac:dyDescent="0.25">
      <c r="A27" s="8" t="s">
        <v>289</v>
      </c>
      <c r="B27" s="11" t="str">
        <f t="shared" si="1"/>
        <v>Res_LPTot_BeY</v>
      </c>
      <c r="C27" s="4" t="s">
        <v>22</v>
      </c>
      <c r="D27" s="4" t="s">
        <v>190</v>
      </c>
      <c r="E27" s="13">
        <f t="shared" si="0"/>
        <v>10987</v>
      </c>
    </row>
    <row r="28" spans="1:5" x14ac:dyDescent="0.25">
      <c r="A28" s="8" t="s">
        <v>290</v>
      </c>
      <c r="B28" s="11" t="str">
        <f t="shared" si="1"/>
        <v>Res_Fm_BeY</v>
      </c>
      <c r="C28" s="1" t="s">
        <v>23</v>
      </c>
      <c r="D28" s="1" t="s">
        <v>191</v>
      </c>
      <c r="E28" s="13">
        <f t="shared" si="0"/>
        <v>0</v>
      </c>
    </row>
    <row r="29" spans="1:5" x14ac:dyDescent="0.25">
      <c r="A29" s="8" t="s">
        <v>382</v>
      </c>
      <c r="B29" s="11" t="str">
        <f t="shared" si="1"/>
        <v>Res_Okap_BeY</v>
      </c>
      <c r="C29" s="1" t="s">
        <v>24</v>
      </c>
      <c r="D29" s="1" t="s">
        <v>192</v>
      </c>
      <c r="E29" s="13">
        <f t="shared" si="0"/>
        <v>8062</v>
      </c>
    </row>
    <row r="30" spans="1:5" x14ac:dyDescent="0.25">
      <c r="A30" s="8" t="s">
        <v>292</v>
      </c>
      <c r="B30" s="11" t="str">
        <f t="shared" si="1"/>
        <v>Res_Eom_BeY</v>
      </c>
      <c r="C30" s="1" t="s">
        <v>25</v>
      </c>
      <c r="D30" s="1" t="s">
        <v>57</v>
      </c>
      <c r="E30" s="13">
        <f t="shared" si="0"/>
        <v>0</v>
      </c>
    </row>
    <row r="31" spans="1:5" x14ac:dyDescent="0.25">
      <c r="A31" s="8" t="s">
        <v>293</v>
      </c>
      <c r="B31" s="11" t="str">
        <f t="shared" si="1"/>
        <v>Res_Aom_BeY</v>
      </c>
      <c r="C31" s="1" t="s">
        <v>26</v>
      </c>
      <c r="D31" s="1" t="s">
        <v>92</v>
      </c>
      <c r="E31" s="13">
        <f t="shared" si="0"/>
        <v>-5360</v>
      </c>
    </row>
    <row r="32" spans="1:5" x14ac:dyDescent="0.25">
      <c r="A32" s="8" t="s">
        <v>383</v>
      </c>
      <c r="B32" s="11" t="str">
        <f t="shared" si="1"/>
        <v>Res_RTv_BeY</v>
      </c>
      <c r="C32" s="1" t="s">
        <v>27</v>
      </c>
      <c r="D32" s="1" t="s">
        <v>58</v>
      </c>
      <c r="E32" s="13">
        <f t="shared" si="0"/>
        <v>0</v>
      </c>
    </row>
    <row r="33" spans="1:5" x14ac:dyDescent="0.25">
      <c r="A33" s="8" t="s">
        <v>319</v>
      </c>
      <c r="B33" s="11" t="str">
        <f t="shared" si="1"/>
        <v>Res_PGG_BeY</v>
      </c>
      <c r="C33" s="1" t="s">
        <v>28</v>
      </c>
      <c r="D33" s="1" t="s">
        <v>93</v>
      </c>
      <c r="E33" s="13">
        <f t="shared" si="0"/>
        <v>0</v>
      </c>
    </row>
    <row r="34" spans="1:5" x14ac:dyDescent="0.25">
      <c r="A34" s="8" t="s">
        <v>294</v>
      </c>
      <c r="B34" s="11" t="str">
        <f t="shared" si="1"/>
        <v>Res_DTot_BeY</v>
      </c>
      <c r="C34" s="4" t="s">
        <v>29</v>
      </c>
      <c r="D34" s="5" t="s">
        <v>201</v>
      </c>
      <c r="E34" s="13">
        <f t="shared" si="0"/>
        <v>-5360</v>
      </c>
    </row>
    <row r="35" spans="1:5" x14ac:dyDescent="0.25">
      <c r="A35" s="8" t="s">
        <v>326</v>
      </c>
      <c r="B35" s="11" t="str">
        <f t="shared" si="1"/>
        <v>Res_Oia_BeY</v>
      </c>
      <c r="C35" s="1" t="s">
        <v>30</v>
      </c>
      <c r="D35" s="1" t="s">
        <v>59</v>
      </c>
      <c r="E35" s="13">
        <f t="shared" si="0"/>
        <v>39262</v>
      </c>
    </row>
    <row r="36" spans="1:5" x14ac:dyDescent="0.25">
      <c r="A36" s="8" t="s">
        <v>320</v>
      </c>
      <c r="B36" s="11" t="str">
        <f t="shared" si="1"/>
        <v>Res_FPTot_BeY</v>
      </c>
      <c r="C36" s="4" t="s">
        <v>31</v>
      </c>
      <c r="D36" s="4" t="s">
        <v>193</v>
      </c>
      <c r="E36" s="13">
        <f t="shared" si="0"/>
        <v>4373</v>
      </c>
    </row>
    <row r="37" spans="1:5" x14ac:dyDescent="0.25">
      <c r="A37" s="8" t="s">
        <v>321</v>
      </c>
      <c r="B37" s="11" t="str">
        <f t="shared" si="1"/>
        <v>Res_RSU_BeY</v>
      </c>
      <c r="C37" s="1" t="s">
        <v>32</v>
      </c>
      <c r="D37" s="1" t="s">
        <v>60</v>
      </c>
      <c r="E37" s="13">
        <f t="shared" si="0"/>
        <v>0</v>
      </c>
    </row>
    <row r="38" spans="1:5" x14ac:dyDescent="0.25">
      <c r="A38" s="8" t="s">
        <v>384</v>
      </c>
      <c r="B38" s="11" t="str">
        <f t="shared" si="1"/>
        <v>Res_Ekia_BeY</v>
      </c>
      <c r="C38" s="1" t="s">
        <v>33</v>
      </c>
      <c r="D38" s="1" t="s">
        <v>61</v>
      </c>
      <c r="E38" s="13">
        <f t="shared" si="0"/>
        <v>-45732</v>
      </c>
    </row>
    <row r="39" spans="1:5" x14ac:dyDescent="0.25">
      <c r="A39" s="8" t="s">
        <v>385</v>
      </c>
      <c r="B39" s="11" t="str">
        <f t="shared" si="1"/>
        <v>Res_Xind_BeY</v>
      </c>
      <c r="C39" s="1" t="s">
        <v>34</v>
      </c>
      <c r="D39" s="1" t="s">
        <v>62</v>
      </c>
      <c r="E39" s="13">
        <f t="shared" si="0"/>
        <v>0</v>
      </c>
    </row>
    <row r="40" spans="1:5" x14ac:dyDescent="0.25">
      <c r="A40" s="8" t="s">
        <v>386</v>
      </c>
      <c r="B40" s="11" t="str">
        <f t="shared" si="1"/>
        <v>Res_Xomk_BeY</v>
      </c>
      <c r="C40" s="1" t="s">
        <v>35</v>
      </c>
      <c r="D40" s="1" t="s">
        <v>194</v>
      </c>
      <c r="E40" s="13">
        <f t="shared" si="0"/>
        <v>0</v>
      </c>
    </row>
    <row r="41" spans="1:5" x14ac:dyDescent="0.25">
      <c r="A41" s="8" t="s">
        <v>295</v>
      </c>
      <c r="B41" s="11" t="str">
        <f t="shared" si="1"/>
        <v>Res_ROA_BeY</v>
      </c>
      <c r="C41" s="1" t="s">
        <v>36</v>
      </c>
      <c r="D41" s="1" t="s">
        <v>63</v>
      </c>
      <c r="E41" s="13">
        <f t="shared" si="0"/>
        <v>0</v>
      </c>
    </row>
    <row r="42" spans="1:5" x14ac:dyDescent="0.25">
      <c r="A42" s="8" t="s">
        <v>325</v>
      </c>
      <c r="B42" s="11" t="str">
        <f t="shared" si="1"/>
        <v>Res_RfSTot_BeY</v>
      </c>
      <c r="C42" s="4" t="s">
        <v>37</v>
      </c>
      <c r="D42" s="4" t="s">
        <v>403</v>
      </c>
      <c r="E42" s="13">
        <f t="shared" si="0"/>
        <v>-41359</v>
      </c>
    </row>
    <row r="43" spans="1:5" x14ac:dyDescent="0.25">
      <c r="A43" s="8" t="s">
        <v>296</v>
      </c>
      <c r="B43" s="11" t="str">
        <f t="shared" si="1"/>
        <v>Res_SEk_BeY</v>
      </c>
      <c r="C43" s="1" t="s">
        <v>38</v>
      </c>
      <c r="D43" s="1" t="s">
        <v>64</v>
      </c>
      <c r="E43" s="13">
        <f t="shared" si="0"/>
        <v>6470</v>
      </c>
    </row>
    <row r="44" spans="1:5" x14ac:dyDescent="0.25">
      <c r="A44" s="8" t="s">
        <v>269</v>
      </c>
      <c r="B44" s="11" t="str">
        <f t="shared" si="1"/>
        <v>Res_ResTot_BeY</v>
      </c>
      <c r="C44" s="4" t="s">
        <v>39</v>
      </c>
      <c r="D44" s="4" t="s">
        <v>195</v>
      </c>
      <c r="E44" s="13">
        <f t="shared" si="0"/>
        <v>-34889</v>
      </c>
    </row>
    <row r="45" spans="1:5" x14ac:dyDescent="0.25">
      <c r="A45" s="8"/>
      <c r="C45" s="4"/>
      <c r="D45" s="4"/>
      <c r="E45" s="4"/>
    </row>
    <row r="46" spans="1:5" x14ac:dyDescent="0.25">
      <c r="A46" s="8"/>
      <c r="C46" s="4"/>
      <c r="D46" s="4" t="s">
        <v>65</v>
      </c>
      <c r="E46" s="4"/>
    </row>
    <row r="47" spans="1:5" x14ac:dyDescent="0.25">
      <c r="A47" s="8" t="s">
        <v>297</v>
      </c>
      <c r="B47" s="11" t="str">
        <f t="shared" ref="B47:B66" si="2">"Res_"&amp;A47&amp;"_"&amp;$B$9</f>
        <v>Res_SB_BeY</v>
      </c>
      <c r="C47" s="1" t="s">
        <v>40</v>
      </c>
      <c r="D47" s="1" t="s">
        <v>85</v>
      </c>
      <c r="E47" s="13">
        <f t="shared" ref="E47:E66" si="3">INDEX(TpkData,MATCH($D$3,TpkNavn,0),MATCH($B47,TpkVar,0))</f>
        <v>0</v>
      </c>
    </row>
    <row r="48" spans="1:5" x14ac:dyDescent="0.25">
      <c r="A48" s="8" t="s">
        <v>322</v>
      </c>
      <c r="B48" s="11" t="str">
        <f t="shared" si="2"/>
        <v>Res_SAF_BeY</v>
      </c>
      <c r="C48" s="1" t="s">
        <v>41</v>
      </c>
      <c r="D48" s="1" t="s">
        <v>86</v>
      </c>
      <c r="E48" s="13">
        <f t="shared" si="3"/>
        <v>0</v>
      </c>
    </row>
    <row r="49" spans="1:5" x14ac:dyDescent="0.25">
      <c r="A49" s="8" t="s">
        <v>323</v>
      </c>
      <c r="B49" s="11" t="str">
        <f t="shared" si="2"/>
        <v>Res_SPh_BeY</v>
      </c>
      <c r="C49" s="1" t="s">
        <v>42</v>
      </c>
      <c r="D49" s="1" t="s">
        <v>87</v>
      </c>
      <c r="E49" s="13">
        <f t="shared" si="3"/>
        <v>0</v>
      </c>
    </row>
    <row r="50" spans="1:5" x14ac:dyDescent="0.25">
      <c r="A50" s="8" t="s">
        <v>313</v>
      </c>
      <c r="B50" s="11" t="str">
        <f t="shared" si="2"/>
        <v>Res_SFRm_BeY</v>
      </c>
      <c r="C50" s="1" t="s">
        <v>43</v>
      </c>
      <c r="D50" s="1" t="s">
        <v>196</v>
      </c>
      <c r="E50" s="13">
        <f t="shared" si="3"/>
        <v>0</v>
      </c>
    </row>
    <row r="51" spans="1:5" x14ac:dyDescent="0.25">
      <c r="A51" s="8" t="s">
        <v>298</v>
      </c>
      <c r="B51" s="11" t="str">
        <f t="shared" si="2"/>
        <v>Res_SGP_BeY</v>
      </c>
      <c r="C51" s="1" t="s">
        <v>44</v>
      </c>
      <c r="D51" s="1" t="s">
        <v>88</v>
      </c>
      <c r="E51" s="13">
        <f t="shared" si="3"/>
        <v>0</v>
      </c>
    </row>
    <row r="52" spans="1:5" x14ac:dyDescent="0.25">
      <c r="A52" s="8" t="s">
        <v>309</v>
      </c>
      <c r="B52" s="11" t="str">
        <f t="shared" si="2"/>
        <v>Res_SPTot_BeY</v>
      </c>
      <c r="C52" s="4" t="s">
        <v>45</v>
      </c>
      <c r="D52" s="4" t="s">
        <v>198</v>
      </c>
      <c r="E52" s="13">
        <f t="shared" si="3"/>
        <v>0</v>
      </c>
    </row>
    <row r="53" spans="1:5" x14ac:dyDescent="0.25">
      <c r="A53" s="8" t="s">
        <v>299</v>
      </c>
      <c r="B53" s="11" t="str">
        <f t="shared" si="2"/>
        <v>Res_SFR_BeY</v>
      </c>
      <c r="C53" s="1" t="s">
        <v>66</v>
      </c>
      <c r="D53" s="1" t="s">
        <v>89</v>
      </c>
      <c r="E53" s="13">
        <f t="shared" si="3"/>
        <v>0</v>
      </c>
    </row>
    <row r="54" spans="1:5" x14ac:dyDescent="0.25">
      <c r="A54" s="8" t="s">
        <v>300</v>
      </c>
      <c r="B54" s="11" t="str">
        <f t="shared" si="2"/>
        <v>Res_SUE_BeY</v>
      </c>
      <c r="C54" s="1" t="s">
        <v>67</v>
      </c>
      <c r="D54" s="1" t="s">
        <v>90</v>
      </c>
      <c r="E54" s="13">
        <f t="shared" si="3"/>
        <v>0</v>
      </c>
    </row>
    <row r="55" spans="1:5" x14ac:dyDescent="0.25">
      <c r="A55" s="8" t="s">
        <v>301</v>
      </c>
      <c r="B55" s="11" t="str">
        <f t="shared" si="2"/>
        <v>Res_SMG_BeY</v>
      </c>
      <c r="C55" s="1" t="s">
        <v>68</v>
      </c>
      <c r="D55" s="1" t="s">
        <v>53</v>
      </c>
      <c r="E55" s="13">
        <f t="shared" si="3"/>
        <v>0</v>
      </c>
    </row>
    <row r="56" spans="1:5" x14ac:dyDescent="0.25">
      <c r="A56" s="8" t="s">
        <v>302</v>
      </c>
      <c r="B56" s="11" t="str">
        <f t="shared" si="2"/>
        <v>Res_SEh_BeY</v>
      </c>
      <c r="C56" s="1" t="s">
        <v>69</v>
      </c>
      <c r="D56" s="1" t="s">
        <v>54</v>
      </c>
      <c r="E56" s="13">
        <f t="shared" si="3"/>
        <v>0</v>
      </c>
    </row>
    <row r="57" spans="1:5" x14ac:dyDescent="0.25">
      <c r="A57" s="8" t="s">
        <v>310</v>
      </c>
      <c r="B57" s="11" t="str">
        <f t="shared" si="2"/>
        <v>Res_SRm_BeY</v>
      </c>
      <c r="C57" s="1" t="s">
        <v>70</v>
      </c>
      <c r="D57" s="1" t="s">
        <v>197</v>
      </c>
      <c r="E57" s="13">
        <f t="shared" si="3"/>
        <v>0</v>
      </c>
    </row>
    <row r="58" spans="1:5" x14ac:dyDescent="0.25">
      <c r="A58" s="8" t="s">
        <v>303</v>
      </c>
      <c r="B58" s="11" t="str">
        <f t="shared" si="2"/>
        <v>Res_SGEh_BeY</v>
      </c>
      <c r="C58" s="1" t="s">
        <v>71</v>
      </c>
      <c r="D58" s="1" t="s">
        <v>55</v>
      </c>
      <c r="E58" s="13">
        <f t="shared" si="3"/>
        <v>0</v>
      </c>
    </row>
    <row r="59" spans="1:5" x14ac:dyDescent="0.25">
      <c r="A59" s="8" t="s">
        <v>311</v>
      </c>
      <c r="B59" s="11" t="str">
        <f t="shared" si="2"/>
        <v>Res_SETot_BeY</v>
      </c>
      <c r="C59" s="4" t="s">
        <v>72</v>
      </c>
      <c r="D59" s="5" t="s">
        <v>199</v>
      </c>
      <c r="E59" s="13">
        <f t="shared" si="3"/>
        <v>0</v>
      </c>
    </row>
    <row r="60" spans="1:5" x14ac:dyDescent="0.25">
      <c r="A60" s="8" t="s">
        <v>304</v>
      </c>
      <c r="B60" s="11" t="str">
        <f t="shared" si="2"/>
        <v>Res_SBP_BeY</v>
      </c>
      <c r="C60" s="1" t="s">
        <v>73</v>
      </c>
      <c r="D60" s="1" t="s">
        <v>91</v>
      </c>
      <c r="E60" s="13">
        <f t="shared" si="3"/>
        <v>0</v>
      </c>
    </row>
    <row r="61" spans="1:5" x14ac:dyDescent="0.25">
      <c r="A61" s="8" t="s">
        <v>305</v>
      </c>
      <c r="B61" s="11" t="str">
        <f t="shared" si="2"/>
        <v>Res_SEom_BeY</v>
      </c>
      <c r="C61" s="1" t="s">
        <v>74</v>
      </c>
      <c r="D61" s="1" t="s">
        <v>57</v>
      </c>
      <c r="E61" s="13">
        <f t="shared" si="3"/>
        <v>0</v>
      </c>
    </row>
    <row r="62" spans="1:5" x14ac:dyDescent="0.25">
      <c r="A62" s="8" t="s">
        <v>306</v>
      </c>
      <c r="B62" s="11" t="str">
        <f t="shared" si="2"/>
        <v>Res_SAdm_BeY</v>
      </c>
      <c r="C62" s="1" t="s">
        <v>75</v>
      </c>
      <c r="D62" s="1" t="s">
        <v>92</v>
      </c>
      <c r="E62" s="13">
        <f t="shared" si="3"/>
        <v>0</v>
      </c>
    </row>
    <row r="63" spans="1:5" x14ac:dyDescent="0.25">
      <c r="A63" s="8" t="s">
        <v>324</v>
      </c>
      <c r="B63" s="11" t="str">
        <f t="shared" si="2"/>
        <v>Res_SPGG_BeY</v>
      </c>
      <c r="C63" s="1" t="s">
        <v>76</v>
      </c>
      <c r="D63" s="1" t="s">
        <v>93</v>
      </c>
      <c r="E63" s="13">
        <f t="shared" si="3"/>
        <v>0</v>
      </c>
    </row>
    <row r="64" spans="1:5" x14ac:dyDescent="0.25">
      <c r="A64" s="8" t="s">
        <v>307</v>
      </c>
      <c r="B64" s="11" t="str">
        <f t="shared" si="2"/>
        <v>Res_SDTot_BeY</v>
      </c>
      <c r="C64" s="4" t="s">
        <v>77</v>
      </c>
      <c r="D64" s="4" t="s">
        <v>200</v>
      </c>
      <c r="E64" s="13">
        <f t="shared" si="3"/>
        <v>0</v>
      </c>
    </row>
    <row r="65" spans="1:5" x14ac:dyDescent="0.25">
      <c r="A65" s="8" t="s">
        <v>308</v>
      </c>
      <c r="B65" s="11" t="str">
        <f t="shared" si="2"/>
        <v>Res_SSU_BeY</v>
      </c>
      <c r="C65" s="1" t="s">
        <v>78</v>
      </c>
      <c r="D65" s="1" t="s">
        <v>94</v>
      </c>
      <c r="E65" s="13">
        <f t="shared" si="3"/>
        <v>0</v>
      </c>
    </row>
    <row r="66" spans="1:5" ht="26.25" customHeight="1" x14ac:dyDescent="0.25">
      <c r="A66" s="8" t="s">
        <v>312</v>
      </c>
      <c r="B66" s="11" t="str">
        <f t="shared" si="2"/>
        <v>Res_SRTot_BeY</v>
      </c>
      <c r="C66" s="4" t="s">
        <v>79</v>
      </c>
      <c r="D66" s="5" t="s">
        <v>202</v>
      </c>
      <c r="E66" s="13">
        <f t="shared" si="3"/>
        <v>0</v>
      </c>
    </row>
    <row r="67" spans="1:5" x14ac:dyDescent="0.25"/>
  </sheetData>
  <sheetProtection password="BF77" sheet="1" objects="1" scenarios="1"/>
  <mergeCells count="6">
    <mergeCell ref="C8:E8"/>
    <mergeCell ref="C1:D1"/>
    <mergeCell ref="C3:C4"/>
    <mergeCell ref="D3:E4"/>
    <mergeCell ref="D5:E5"/>
    <mergeCell ref="C7:E7"/>
  </mergeCells>
  <hyperlinks>
    <hyperlink ref="C1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scale="75" orientation="portrait" r:id="rId1"/>
  <headerFooter>
    <oddHeader>&amp;C&amp;G</oddHeader>
  </headerFooter>
  <rowBreaks count="1" manualBreakCount="1">
    <brk id="34" max="16383" man="1"/>
  </rowBreaks>
  <ignoredErrors>
    <ignoredError sqref="C8" numberStoredAsText="1"/>
  </ignoredErrors>
  <legacyDrawingHF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'TPK data'!$C$2:$C$14</xm:f>
          </x14:formula1>
          <xm:sqref>D3:E4</xm:sqref>
        </x14:dataValidation>
      </x14:dataValidations>
    </ext>
  </extLst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</sheetPr>
  <dimension ref="A1:F111"/>
  <sheetViews>
    <sheetView showGridLines="0" topLeftCell="C1" zoomScaleNormal="100" workbookViewId="0">
      <selection activeCell="D3" sqref="D3:E4"/>
    </sheetView>
  </sheetViews>
  <sheetFormatPr defaultColWidth="0" defaultRowHeight="15" zeroHeight="1" x14ac:dyDescent="0.25"/>
  <cols>
    <col min="1" max="1" width="0" style="11" hidden="1" customWidth="1"/>
    <col min="2" max="2" width="16.140625" style="11" hidden="1" customWidth="1"/>
    <col min="3" max="3" width="12.5703125" style="11" bestFit="1" customWidth="1"/>
    <col min="4" max="4" width="109.7109375" style="11" customWidth="1"/>
    <col min="5" max="5" width="14.28515625" style="11" customWidth="1"/>
    <col min="6" max="6" width="9.140625" style="11" customWidth="1"/>
    <col min="7" max="16384" width="9.140625" style="11" hidden="1"/>
  </cols>
  <sheetData>
    <row r="1" spans="1:5" x14ac:dyDescent="0.25">
      <c r="C1" s="81" t="s">
        <v>604</v>
      </c>
      <c r="D1" s="81"/>
    </row>
    <row r="2" spans="1:5" x14ac:dyDescent="0.25"/>
    <row r="3" spans="1:5" x14ac:dyDescent="0.25">
      <c r="C3" s="99" t="s">
        <v>999</v>
      </c>
      <c r="D3" s="101" t="s">
        <v>592</v>
      </c>
      <c r="E3" s="101"/>
    </row>
    <row r="4" spans="1:5" x14ac:dyDescent="0.25">
      <c r="C4" s="99"/>
      <c r="D4" s="101"/>
      <c r="E4" s="101"/>
    </row>
    <row r="5" spans="1:5" x14ac:dyDescent="0.25">
      <c r="C5" s="38" t="s">
        <v>1000</v>
      </c>
      <c r="D5" s="100">
        <f>INDEX(TpkData,MATCH($D$3,TpkNavn,0),MATCH("regnr",TpkVar,0))</f>
        <v>70735</v>
      </c>
      <c r="E5" s="100"/>
    </row>
    <row r="6" spans="1:5" x14ac:dyDescent="0.25"/>
    <row r="7" spans="1:5" ht="30" customHeight="1" x14ac:dyDescent="0.25">
      <c r="C7" s="82" t="s">
        <v>1041</v>
      </c>
      <c r="D7" s="83"/>
      <c r="E7" s="84"/>
    </row>
    <row r="8" spans="1:5" ht="15" customHeight="1" x14ac:dyDescent="0.25">
      <c r="C8" s="85" t="s">
        <v>187</v>
      </c>
      <c r="D8" s="86"/>
      <c r="E8" s="87"/>
    </row>
    <row r="9" spans="1:5" ht="22.5" customHeight="1" x14ac:dyDescent="0.25">
      <c r="C9" s="1"/>
      <c r="D9" s="1"/>
      <c r="E9" s="2" t="s">
        <v>398</v>
      </c>
    </row>
    <row r="10" spans="1:5" ht="15" customHeight="1" x14ac:dyDescent="0.25">
      <c r="B10" s="8" t="s">
        <v>278</v>
      </c>
      <c r="C10" s="1"/>
      <c r="D10" s="4" t="s">
        <v>95</v>
      </c>
      <c r="E10" s="2"/>
    </row>
    <row r="11" spans="1:5" x14ac:dyDescent="0.25">
      <c r="A11" s="3" t="s">
        <v>247</v>
      </c>
      <c r="B11" s="11" t="str">
        <f>"Bal_"&amp;$B$10&amp;"_"&amp;$A11</f>
        <v>Bal_AkPa_iak</v>
      </c>
      <c r="C11" s="1" t="s">
        <v>5</v>
      </c>
      <c r="D11" s="1" t="s">
        <v>96</v>
      </c>
      <c r="E11" s="13">
        <f t="shared" ref="E11:E55" si="0">INDEX(TpkData,MATCH($D$3,TpkNavn,0),MATCH($B11,TpkVar,0))</f>
        <v>0</v>
      </c>
    </row>
    <row r="12" spans="1:5" x14ac:dyDescent="0.25">
      <c r="A12" s="3" t="s">
        <v>248</v>
      </c>
      <c r="B12" s="11" t="str">
        <f t="shared" ref="B12:B55" si="1">"Bal_"&amp;$B$10&amp;"_"&amp;$A12</f>
        <v>Bal_AkPa_Dm</v>
      </c>
      <c r="C12" s="1" t="s">
        <v>6</v>
      </c>
      <c r="D12" s="1" t="s">
        <v>97</v>
      </c>
      <c r="E12" s="13">
        <f t="shared" si="0"/>
        <v>0</v>
      </c>
    </row>
    <row r="13" spans="1:5" x14ac:dyDescent="0.25">
      <c r="A13" s="3" t="s">
        <v>249</v>
      </c>
      <c r="B13" s="11" t="str">
        <f t="shared" si="1"/>
        <v>Bal_AkPa_Dejd</v>
      </c>
      <c r="C13" s="1" t="s">
        <v>7</v>
      </c>
      <c r="D13" s="1" t="s">
        <v>98</v>
      </c>
      <c r="E13" s="13">
        <f t="shared" si="0"/>
        <v>0</v>
      </c>
    </row>
    <row r="14" spans="1:5" x14ac:dyDescent="0.25">
      <c r="A14" s="3" t="s">
        <v>327</v>
      </c>
      <c r="B14" s="11" t="str">
        <f t="shared" si="1"/>
        <v>Bal_AkPa_MATot</v>
      </c>
      <c r="C14" s="4" t="s">
        <v>8</v>
      </c>
      <c r="D14" s="4" t="s">
        <v>99</v>
      </c>
      <c r="E14" s="13">
        <f t="shared" si="0"/>
        <v>0</v>
      </c>
    </row>
    <row r="15" spans="1:5" x14ac:dyDescent="0.25">
      <c r="A15" s="3" t="s">
        <v>375</v>
      </c>
      <c r="B15" s="11" t="str">
        <f t="shared" si="1"/>
        <v>Bal_AkPa_iEjd</v>
      </c>
      <c r="C15" s="1" t="s">
        <v>9</v>
      </c>
      <c r="D15" s="1" t="s">
        <v>100</v>
      </c>
      <c r="E15" s="13">
        <f t="shared" si="0"/>
        <v>0</v>
      </c>
    </row>
    <row r="16" spans="1:5" x14ac:dyDescent="0.25">
      <c r="A16" s="3" t="s">
        <v>376</v>
      </c>
      <c r="B16" s="11" t="str">
        <f t="shared" si="1"/>
        <v>Bal_AkPa_KapTv</v>
      </c>
      <c r="C16" s="1" t="s">
        <v>10</v>
      </c>
      <c r="D16" s="1" t="s">
        <v>101</v>
      </c>
      <c r="E16" s="13">
        <f t="shared" si="0"/>
        <v>0</v>
      </c>
    </row>
    <row r="17" spans="1:5" x14ac:dyDescent="0.25">
      <c r="A17" s="3" t="s">
        <v>377</v>
      </c>
      <c r="B17" s="11" t="str">
        <f t="shared" si="1"/>
        <v>Bal_AkPa_UTv</v>
      </c>
      <c r="C17" s="1" t="s">
        <v>11</v>
      </c>
      <c r="D17" s="1" t="s">
        <v>102</v>
      </c>
      <c r="E17" s="13">
        <f t="shared" si="0"/>
        <v>0</v>
      </c>
    </row>
    <row r="18" spans="1:5" x14ac:dyDescent="0.25">
      <c r="A18" s="3" t="s">
        <v>378</v>
      </c>
      <c r="B18" s="11" t="str">
        <f t="shared" si="1"/>
        <v>Bal_AkPa_KapAv</v>
      </c>
      <c r="C18" s="1" t="s">
        <v>12</v>
      </c>
      <c r="D18" s="1" t="s">
        <v>103</v>
      </c>
      <c r="E18" s="13">
        <f t="shared" si="0"/>
        <v>0</v>
      </c>
    </row>
    <row r="19" spans="1:5" x14ac:dyDescent="0.25">
      <c r="A19" s="3" t="s">
        <v>379</v>
      </c>
      <c r="B19" s="11" t="str">
        <f t="shared" si="1"/>
        <v>Bal_AkPa_UAv</v>
      </c>
      <c r="C19" s="1" t="s">
        <v>13</v>
      </c>
      <c r="D19" s="1" t="s">
        <v>104</v>
      </c>
      <c r="E19" s="13">
        <f t="shared" si="0"/>
        <v>0</v>
      </c>
    </row>
    <row r="20" spans="1:5" x14ac:dyDescent="0.25">
      <c r="A20" s="3" t="s">
        <v>251</v>
      </c>
      <c r="B20" s="11" t="str">
        <f t="shared" si="1"/>
        <v>Bal_AkPa_invTot</v>
      </c>
      <c r="C20" s="4" t="s">
        <v>14</v>
      </c>
      <c r="D20" s="4" t="s">
        <v>105</v>
      </c>
      <c r="E20" s="13">
        <f t="shared" si="0"/>
        <v>0</v>
      </c>
    </row>
    <row r="21" spans="1:5" x14ac:dyDescent="0.25">
      <c r="A21" s="3" t="s">
        <v>252</v>
      </c>
      <c r="B21" s="11" t="str">
        <f t="shared" si="1"/>
        <v>Bal_AkPa_Kapa</v>
      </c>
      <c r="C21" s="1" t="s">
        <v>15</v>
      </c>
      <c r="D21" s="1" t="s">
        <v>106</v>
      </c>
      <c r="E21" s="13">
        <f t="shared" si="0"/>
        <v>1695175</v>
      </c>
    </row>
    <row r="22" spans="1:5" x14ac:dyDescent="0.25">
      <c r="A22" s="3" t="s">
        <v>253</v>
      </c>
      <c r="B22" s="11" t="str">
        <f t="shared" si="1"/>
        <v>Bal_AkPa_invAn</v>
      </c>
      <c r="C22" s="1" t="s">
        <v>16</v>
      </c>
      <c r="D22" s="1" t="s">
        <v>107</v>
      </c>
      <c r="E22" s="13">
        <f t="shared" si="0"/>
        <v>2826728</v>
      </c>
    </row>
    <row r="23" spans="1:5" x14ac:dyDescent="0.25">
      <c r="A23" s="3" t="s">
        <v>399</v>
      </c>
      <c r="B23" s="11" t="str">
        <f t="shared" si="1"/>
        <v>Bal_AkPa_ObL</v>
      </c>
      <c r="C23" s="1" t="s">
        <v>17</v>
      </c>
      <c r="D23" s="1" t="s">
        <v>108</v>
      </c>
      <c r="E23" s="13">
        <f t="shared" si="0"/>
        <v>4602624</v>
      </c>
    </row>
    <row r="24" spans="1:5" x14ac:dyDescent="0.25">
      <c r="A24" s="3" t="s">
        <v>254</v>
      </c>
      <c r="B24" s="11" t="str">
        <f t="shared" si="1"/>
        <v>Bal_AkPa_AnKi</v>
      </c>
      <c r="C24" s="1" t="s">
        <v>18</v>
      </c>
      <c r="D24" s="1" t="s">
        <v>109</v>
      </c>
      <c r="E24" s="13">
        <f t="shared" si="0"/>
        <v>0</v>
      </c>
    </row>
    <row r="25" spans="1:5" x14ac:dyDescent="0.25">
      <c r="A25" s="3" t="s">
        <v>255</v>
      </c>
      <c r="B25" s="11" t="str">
        <f t="shared" si="1"/>
        <v>Bal_AkPa_PUd</v>
      </c>
      <c r="C25" s="1" t="s">
        <v>19</v>
      </c>
      <c r="D25" s="1" t="s">
        <v>110</v>
      </c>
      <c r="E25" s="13">
        <f t="shared" si="0"/>
        <v>53389</v>
      </c>
    </row>
    <row r="26" spans="1:5" x14ac:dyDescent="0.25">
      <c r="A26" s="3" t="s">
        <v>256</v>
      </c>
      <c r="B26" s="11" t="str">
        <f t="shared" si="1"/>
        <v>Bal_AkPa_Xud</v>
      </c>
      <c r="C26" s="1" t="s">
        <v>20</v>
      </c>
      <c r="D26" s="1" t="s">
        <v>111</v>
      </c>
      <c r="E26" s="13">
        <f t="shared" si="0"/>
        <v>0</v>
      </c>
    </row>
    <row r="27" spans="1:5" x14ac:dyDescent="0.25">
      <c r="A27" s="3" t="s">
        <v>257</v>
      </c>
      <c r="B27" s="11" t="str">
        <f t="shared" si="1"/>
        <v>Bal_AkPa_iKre</v>
      </c>
      <c r="C27" s="1" t="s">
        <v>21</v>
      </c>
      <c r="D27" s="1" t="s">
        <v>112</v>
      </c>
      <c r="E27" s="13">
        <f t="shared" si="0"/>
        <v>66935</v>
      </c>
    </row>
    <row r="28" spans="1:5" x14ac:dyDescent="0.25">
      <c r="A28" s="3" t="s">
        <v>258</v>
      </c>
      <c r="B28" s="11" t="str">
        <f t="shared" si="1"/>
        <v>Bal_AkPa_Xinv</v>
      </c>
      <c r="C28" s="1" t="s">
        <v>22</v>
      </c>
      <c r="D28" s="1" t="s">
        <v>113</v>
      </c>
      <c r="E28" s="13">
        <f t="shared" si="0"/>
        <v>62761</v>
      </c>
    </row>
    <row r="29" spans="1:5" x14ac:dyDescent="0.25">
      <c r="A29" s="3" t="s">
        <v>387</v>
      </c>
      <c r="B29" s="11" t="str">
        <f t="shared" si="1"/>
        <v>Bal_AkPa_FinTot</v>
      </c>
      <c r="C29" s="4" t="s">
        <v>23</v>
      </c>
      <c r="D29" s="4" t="s">
        <v>203</v>
      </c>
      <c r="E29" s="13">
        <f t="shared" si="0"/>
        <v>9307612</v>
      </c>
    </row>
    <row r="30" spans="1:5" x14ac:dyDescent="0.25">
      <c r="A30" s="3" t="s">
        <v>259</v>
      </c>
      <c r="B30" s="11" t="str">
        <f t="shared" si="1"/>
        <v>Bal_AkPa_Gfd</v>
      </c>
      <c r="C30" s="1" t="s">
        <v>24</v>
      </c>
      <c r="D30" s="1" t="s">
        <v>114</v>
      </c>
      <c r="E30" s="13">
        <f t="shared" si="0"/>
        <v>0</v>
      </c>
    </row>
    <row r="31" spans="1:5" x14ac:dyDescent="0.25">
      <c r="A31" s="3" t="s">
        <v>250</v>
      </c>
      <c r="B31" s="11" t="str">
        <f t="shared" si="1"/>
        <v>Bal_AkPa_iakTot</v>
      </c>
      <c r="C31" s="4" t="s">
        <v>25</v>
      </c>
      <c r="D31" s="4" t="s">
        <v>115</v>
      </c>
      <c r="E31" s="13">
        <f t="shared" si="0"/>
        <v>9307612</v>
      </c>
    </row>
    <row r="32" spans="1:5" x14ac:dyDescent="0.25">
      <c r="A32" s="3" t="s">
        <v>328</v>
      </c>
      <c r="B32" s="11" t="str">
        <f t="shared" si="1"/>
        <v>Bal_AkPa_iakTM</v>
      </c>
      <c r="C32" s="1" t="s">
        <v>26</v>
      </c>
      <c r="D32" s="1" t="s">
        <v>204</v>
      </c>
      <c r="E32" s="13">
        <f t="shared" si="0"/>
        <v>0</v>
      </c>
    </row>
    <row r="33" spans="1:5" x14ac:dyDescent="0.25">
      <c r="A33" s="3" t="s">
        <v>329</v>
      </c>
      <c r="B33" s="11" t="str">
        <f t="shared" si="1"/>
        <v>Bal_AkPa_GfPh</v>
      </c>
      <c r="C33" s="1" t="s">
        <v>27</v>
      </c>
      <c r="D33" s="6" t="s">
        <v>221</v>
      </c>
      <c r="E33" s="13">
        <f t="shared" si="0"/>
        <v>0</v>
      </c>
    </row>
    <row r="34" spans="1:5" x14ac:dyDescent="0.25">
      <c r="A34" s="3" t="s">
        <v>330</v>
      </c>
      <c r="B34" s="11" t="str">
        <f t="shared" si="1"/>
        <v>Bal_AkPa_GfLP</v>
      </c>
      <c r="C34" s="1" t="s">
        <v>28</v>
      </c>
      <c r="D34" s="1" t="s">
        <v>116</v>
      </c>
      <c r="E34" s="13">
        <f t="shared" si="0"/>
        <v>0</v>
      </c>
    </row>
    <row r="35" spans="1:5" x14ac:dyDescent="0.25">
      <c r="A35" s="3" t="s">
        <v>331</v>
      </c>
      <c r="B35" s="11" t="str">
        <f t="shared" si="1"/>
        <v>Bal_AkPa_GfEh</v>
      </c>
      <c r="C35" s="1" t="s">
        <v>29</v>
      </c>
      <c r="D35" s="1" t="s">
        <v>117</v>
      </c>
      <c r="E35" s="13">
        <f t="shared" si="0"/>
        <v>0</v>
      </c>
    </row>
    <row r="36" spans="1:5" x14ac:dyDescent="0.25">
      <c r="A36" s="3" t="s">
        <v>332</v>
      </c>
      <c r="B36" s="11" t="str">
        <f t="shared" si="1"/>
        <v>Bal_AkPa_Gfx</v>
      </c>
      <c r="C36" s="1" t="s">
        <v>30</v>
      </c>
      <c r="D36" s="1" t="s">
        <v>205</v>
      </c>
      <c r="E36" s="13">
        <f t="shared" si="0"/>
        <v>0</v>
      </c>
    </row>
    <row r="37" spans="1:5" x14ac:dyDescent="0.25">
      <c r="A37" s="3" t="s">
        <v>333</v>
      </c>
      <c r="B37" s="11" t="str">
        <f t="shared" si="1"/>
        <v>Bal_AkPa_GfTot</v>
      </c>
      <c r="C37" s="4" t="s">
        <v>31</v>
      </c>
      <c r="D37" s="4" t="s">
        <v>222</v>
      </c>
      <c r="E37" s="13">
        <f t="shared" si="0"/>
        <v>0</v>
      </c>
    </row>
    <row r="38" spans="1:5" x14ac:dyDescent="0.25">
      <c r="A38" s="3" t="s">
        <v>334</v>
      </c>
      <c r="B38" s="11" t="str">
        <f t="shared" si="1"/>
        <v>Bal_AkPa_TFtM</v>
      </c>
      <c r="C38" s="1" t="s">
        <v>32</v>
      </c>
      <c r="D38" s="1" t="s">
        <v>118</v>
      </c>
      <c r="E38" s="13">
        <f t="shared" si="0"/>
        <v>0</v>
      </c>
    </row>
    <row r="39" spans="1:5" x14ac:dyDescent="0.25">
      <c r="A39" s="3" t="s">
        <v>335</v>
      </c>
      <c r="B39" s="11" t="str">
        <f t="shared" si="1"/>
        <v>Bal_AkPa_TFm</v>
      </c>
      <c r="C39" s="1" t="s">
        <v>33</v>
      </c>
      <c r="D39" s="1" t="s">
        <v>119</v>
      </c>
      <c r="E39" s="13">
        <f t="shared" si="0"/>
        <v>0</v>
      </c>
    </row>
    <row r="40" spans="1:5" x14ac:dyDescent="0.25">
      <c r="A40" s="3" t="s">
        <v>336</v>
      </c>
      <c r="B40" s="11" t="str">
        <f t="shared" si="1"/>
        <v>Bal_AkPa_TDFTot</v>
      </c>
      <c r="C40" s="4" t="s">
        <v>34</v>
      </c>
      <c r="D40" s="4" t="s">
        <v>223</v>
      </c>
      <c r="E40" s="13">
        <f t="shared" si="0"/>
        <v>0</v>
      </c>
    </row>
    <row r="41" spans="1:5" x14ac:dyDescent="0.25">
      <c r="A41" s="3" t="s">
        <v>337</v>
      </c>
      <c r="B41" s="11" t="str">
        <f t="shared" si="1"/>
        <v>Bal_AkPa_TFv</v>
      </c>
      <c r="C41" s="1" t="s">
        <v>35</v>
      </c>
      <c r="D41" s="1" t="s">
        <v>120</v>
      </c>
      <c r="E41" s="13">
        <f t="shared" si="0"/>
        <v>0</v>
      </c>
    </row>
    <row r="42" spans="1:5" x14ac:dyDescent="0.25">
      <c r="A42" s="3" t="s">
        <v>338</v>
      </c>
      <c r="B42" s="11" t="str">
        <f t="shared" si="1"/>
        <v>Bal_AkPa_TTv</v>
      </c>
      <c r="C42" s="1" t="s">
        <v>36</v>
      </c>
      <c r="D42" s="1" t="s">
        <v>121</v>
      </c>
      <c r="E42" s="13">
        <f t="shared" si="0"/>
        <v>0</v>
      </c>
    </row>
    <row r="43" spans="1:5" x14ac:dyDescent="0.25">
      <c r="A43" s="3" t="s">
        <v>339</v>
      </c>
      <c r="B43" s="11" t="str">
        <f t="shared" si="1"/>
        <v>Bal_AkPa_TAv</v>
      </c>
      <c r="C43" s="1" t="s">
        <v>37</v>
      </c>
      <c r="D43" s="1" t="s">
        <v>122</v>
      </c>
      <c r="E43" s="13">
        <f t="shared" si="0"/>
        <v>0</v>
      </c>
    </row>
    <row r="44" spans="1:5" x14ac:dyDescent="0.25">
      <c r="A44" s="3" t="s">
        <v>390</v>
      </c>
      <c r="B44" s="11" t="str">
        <f t="shared" si="1"/>
        <v>Bal_AkPa_XTh</v>
      </c>
      <c r="C44" s="1" t="s">
        <v>38</v>
      </c>
      <c r="D44" s="1" t="s">
        <v>123</v>
      </c>
      <c r="E44" s="13">
        <f t="shared" si="0"/>
        <v>16236</v>
      </c>
    </row>
    <row r="45" spans="1:5" x14ac:dyDescent="0.25">
      <c r="A45" s="3" t="s">
        <v>340</v>
      </c>
      <c r="B45" s="11" t="str">
        <f t="shared" si="1"/>
        <v>Bal_AkPa_TTot</v>
      </c>
      <c r="C45" s="4" t="s">
        <v>39</v>
      </c>
      <c r="D45" s="4" t="s">
        <v>224</v>
      </c>
      <c r="E45" s="13">
        <f t="shared" si="0"/>
        <v>16236</v>
      </c>
    </row>
    <row r="46" spans="1:5" x14ac:dyDescent="0.25">
      <c r="A46" s="3" t="s">
        <v>341</v>
      </c>
      <c r="B46" s="11" t="str">
        <f t="shared" si="1"/>
        <v>Bal_AkPa_AkMB</v>
      </c>
      <c r="C46" s="1" t="s">
        <v>40</v>
      </c>
      <c r="D46" s="1" t="s">
        <v>228</v>
      </c>
      <c r="E46" s="13">
        <f t="shared" si="0"/>
        <v>0</v>
      </c>
    </row>
    <row r="47" spans="1:5" x14ac:dyDescent="0.25">
      <c r="A47" s="3" t="s">
        <v>342</v>
      </c>
      <c r="B47" s="11" t="str">
        <f t="shared" si="1"/>
        <v>Bal_AkPa_ASa</v>
      </c>
      <c r="C47" s="1" t="s">
        <v>41</v>
      </c>
      <c r="D47" s="1" t="s">
        <v>124</v>
      </c>
      <c r="E47" s="13">
        <f t="shared" si="0"/>
        <v>0</v>
      </c>
    </row>
    <row r="48" spans="1:5" x14ac:dyDescent="0.25">
      <c r="A48" s="3" t="s">
        <v>343</v>
      </c>
      <c r="B48" s="11" t="str">
        <f t="shared" si="1"/>
        <v>Bal_AkPa_USa</v>
      </c>
      <c r="C48" s="1" t="s">
        <v>42</v>
      </c>
      <c r="D48" s="1" t="s">
        <v>126</v>
      </c>
      <c r="E48" s="13">
        <f t="shared" si="0"/>
        <v>0</v>
      </c>
    </row>
    <row r="49" spans="1:5" x14ac:dyDescent="0.25">
      <c r="A49" s="3" t="s">
        <v>344</v>
      </c>
      <c r="B49" s="11" t="str">
        <f t="shared" si="1"/>
        <v>Bal_AkPa_LBe</v>
      </c>
      <c r="C49" s="1" t="s">
        <v>43</v>
      </c>
      <c r="D49" s="1" t="s">
        <v>125</v>
      </c>
      <c r="E49" s="13">
        <f t="shared" si="0"/>
        <v>101849</v>
      </c>
    </row>
    <row r="50" spans="1:5" x14ac:dyDescent="0.25">
      <c r="A50" s="3" t="s">
        <v>388</v>
      </c>
      <c r="B50" s="11" t="str">
        <f t="shared" si="1"/>
        <v>Bal_AkPa_AkX</v>
      </c>
      <c r="C50" s="1" t="s">
        <v>44</v>
      </c>
      <c r="D50" s="1" t="s">
        <v>113</v>
      </c>
      <c r="E50" s="13">
        <f t="shared" si="0"/>
        <v>73694</v>
      </c>
    </row>
    <row r="51" spans="1:5" x14ac:dyDescent="0.25">
      <c r="A51" s="3" t="s">
        <v>389</v>
      </c>
      <c r="B51" s="11" t="str">
        <f t="shared" si="1"/>
        <v>Bal_AkPa_AkXTot</v>
      </c>
      <c r="C51" s="4" t="s">
        <v>45</v>
      </c>
      <c r="D51" s="4" t="s">
        <v>225</v>
      </c>
      <c r="E51" s="13">
        <f t="shared" si="0"/>
        <v>175543</v>
      </c>
    </row>
    <row r="52" spans="1:5" x14ac:dyDescent="0.25">
      <c r="A52" s="3" t="s">
        <v>393</v>
      </c>
      <c r="B52" s="11" t="str">
        <f t="shared" si="1"/>
        <v>Bal_AkPa_TrL</v>
      </c>
      <c r="C52" s="1" t="s">
        <v>66</v>
      </c>
      <c r="D52" s="1" t="s">
        <v>127</v>
      </c>
      <c r="E52" s="13">
        <f t="shared" si="0"/>
        <v>28096</v>
      </c>
    </row>
    <row r="53" spans="1:5" x14ac:dyDescent="0.25">
      <c r="A53" s="3" t="s">
        <v>391</v>
      </c>
      <c r="B53" s="11" t="str">
        <f t="shared" si="1"/>
        <v>Bal_AkPa_XPap</v>
      </c>
      <c r="C53" s="1" t="s">
        <v>67</v>
      </c>
      <c r="D53" s="1" t="s">
        <v>128</v>
      </c>
      <c r="E53" s="13">
        <f t="shared" si="0"/>
        <v>15110</v>
      </c>
    </row>
    <row r="54" spans="1:5" x14ac:dyDescent="0.25">
      <c r="A54" s="3" t="s">
        <v>392</v>
      </c>
      <c r="B54" s="11" t="str">
        <f t="shared" si="1"/>
        <v>Bal_AkPa_PapTot</v>
      </c>
      <c r="C54" s="4" t="s">
        <v>68</v>
      </c>
      <c r="D54" s="4" t="s">
        <v>226</v>
      </c>
      <c r="E54" s="13">
        <f t="shared" si="0"/>
        <v>43206</v>
      </c>
    </row>
    <row r="55" spans="1:5" x14ac:dyDescent="0.25">
      <c r="A55" s="3" t="s">
        <v>260</v>
      </c>
      <c r="B55" s="11" t="str">
        <f t="shared" si="1"/>
        <v>Bal_AkPa_AktTot</v>
      </c>
      <c r="C55" s="4" t="s">
        <v>69</v>
      </c>
      <c r="D55" s="4" t="s">
        <v>227</v>
      </c>
      <c r="E55" s="13">
        <f t="shared" si="0"/>
        <v>9542597</v>
      </c>
    </row>
    <row r="56" spans="1:5" x14ac:dyDescent="0.25">
      <c r="A56" s="2"/>
      <c r="C56" s="1"/>
      <c r="D56" s="1"/>
      <c r="E56" s="2"/>
    </row>
    <row r="57" spans="1:5" ht="15" customHeight="1" x14ac:dyDescent="0.25">
      <c r="A57" s="2"/>
      <c r="C57" s="1"/>
      <c r="D57" s="4" t="s">
        <v>129</v>
      </c>
      <c r="E57" s="2"/>
    </row>
    <row r="58" spans="1:5" x14ac:dyDescent="0.25">
      <c r="A58" s="3" t="s">
        <v>261</v>
      </c>
      <c r="B58" s="11" t="str">
        <f t="shared" ref="B58:B110" si="2">"Bal_"&amp;$B$10&amp;"_"&amp;$A58</f>
        <v>Bal_AkPa_AGk</v>
      </c>
      <c r="C58" s="1" t="s">
        <v>70</v>
      </c>
      <c r="D58" s="1" t="s">
        <v>160</v>
      </c>
      <c r="E58" s="13">
        <f t="shared" ref="E58:E89" si="3">INDEX(TpkData,MATCH($D$3,TpkNavn,0),MATCH($B58,TpkVar,0))</f>
        <v>0</v>
      </c>
    </row>
    <row r="59" spans="1:5" x14ac:dyDescent="0.25">
      <c r="A59" s="3" t="s">
        <v>262</v>
      </c>
      <c r="B59" s="11" t="str">
        <f t="shared" si="2"/>
        <v>Bal_AkPa_OEm</v>
      </c>
      <c r="C59" s="1" t="s">
        <v>71</v>
      </c>
      <c r="D59" s="1" t="s">
        <v>161</v>
      </c>
      <c r="E59" s="13">
        <f t="shared" si="3"/>
        <v>0</v>
      </c>
    </row>
    <row r="60" spans="1:5" x14ac:dyDescent="0.25">
      <c r="A60" s="3" t="s">
        <v>400</v>
      </c>
      <c r="B60" s="11" t="str">
        <f t="shared" si="2"/>
        <v>Bal_AkPa_OhL</v>
      </c>
      <c r="C60" s="1" t="s">
        <v>72</v>
      </c>
      <c r="D60" s="1" t="s">
        <v>162</v>
      </c>
      <c r="E60" s="13">
        <f t="shared" si="3"/>
        <v>0</v>
      </c>
    </row>
    <row r="61" spans="1:5" x14ac:dyDescent="0.25">
      <c r="A61" s="3" t="s">
        <v>263</v>
      </c>
      <c r="B61" s="11" t="str">
        <f t="shared" si="2"/>
        <v>Bal_AkPa_AVUE</v>
      </c>
      <c r="C61" s="1" t="s">
        <v>73</v>
      </c>
      <c r="D61" s="1" t="s">
        <v>163</v>
      </c>
      <c r="E61" s="13">
        <f t="shared" si="3"/>
        <v>0</v>
      </c>
    </row>
    <row r="62" spans="1:5" x14ac:dyDescent="0.25">
      <c r="A62" s="3" t="s">
        <v>264</v>
      </c>
      <c r="B62" s="11" t="str">
        <f t="shared" si="2"/>
        <v>Bal_AkPa_AVSB</v>
      </c>
      <c r="C62" s="1" t="s">
        <v>74</v>
      </c>
      <c r="D62" s="1" t="s">
        <v>164</v>
      </c>
      <c r="E62" s="13">
        <f t="shared" si="3"/>
        <v>0</v>
      </c>
    </row>
    <row r="63" spans="1:5" x14ac:dyDescent="0.25">
      <c r="A63" s="3" t="s">
        <v>345</v>
      </c>
      <c r="B63" s="11" t="str">
        <f t="shared" si="2"/>
        <v>Bal_AkPa_XVr</v>
      </c>
      <c r="C63" s="1" t="s">
        <v>75</v>
      </c>
      <c r="D63" s="1" t="s">
        <v>165</v>
      </c>
      <c r="E63" s="13">
        <f t="shared" si="3"/>
        <v>0</v>
      </c>
    </row>
    <row r="64" spans="1:5" x14ac:dyDescent="0.25">
      <c r="A64" s="3" t="s">
        <v>265</v>
      </c>
      <c r="B64" s="11" t="str">
        <f t="shared" si="2"/>
        <v>Bal_AkPa_AVTot</v>
      </c>
      <c r="C64" s="4" t="s">
        <v>76</v>
      </c>
      <c r="D64" s="4" t="s">
        <v>236</v>
      </c>
      <c r="E64" s="13">
        <f t="shared" si="3"/>
        <v>0</v>
      </c>
    </row>
    <row r="65" spans="1:5" x14ac:dyDescent="0.25">
      <c r="A65" s="3" t="s">
        <v>266</v>
      </c>
      <c r="B65" s="11" t="str">
        <f t="shared" si="2"/>
        <v>Bal_AkPa_Sif</v>
      </c>
      <c r="C65" s="1" t="s">
        <v>77</v>
      </c>
      <c r="D65" s="1" t="s">
        <v>166</v>
      </c>
      <c r="E65" s="13">
        <f t="shared" si="3"/>
        <v>0</v>
      </c>
    </row>
    <row r="66" spans="1:5" x14ac:dyDescent="0.25">
      <c r="A66" s="3" t="s">
        <v>267</v>
      </c>
      <c r="B66" s="11" t="str">
        <f t="shared" si="2"/>
        <v>Bal_AkPa_VeH</v>
      </c>
      <c r="C66" s="1" t="s">
        <v>78</v>
      </c>
      <c r="D66" s="1" t="s">
        <v>167</v>
      </c>
      <c r="E66" s="13">
        <f t="shared" si="3"/>
        <v>0</v>
      </c>
    </row>
    <row r="67" spans="1:5" x14ac:dyDescent="0.25">
      <c r="A67" s="3" t="s">
        <v>268</v>
      </c>
      <c r="B67" s="11" t="str">
        <f t="shared" si="2"/>
        <v>Bal_AkPa_XH</v>
      </c>
      <c r="C67" s="1" t="s">
        <v>79</v>
      </c>
      <c r="D67" s="1" t="s">
        <v>168</v>
      </c>
      <c r="E67" s="13">
        <f t="shared" si="3"/>
        <v>0</v>
      </c>
    </row>
    <row r="68" spans="1:5" x14ac:dyDescent="0.25">
      <c r="A68" s="3" t="s">
        <v>269</v>
      </c>
      <c r="B68" s="11" t="str">
        <f t="shared" si="2"/>
        <v>Bal_AkPa_ResTot</v>
      </c>
      <c r="C68" s="4" t="s">
        <v>80</v>
      </c>
      <c r="D68" s="4" t="s">
        <v>237</v>
      </c>
      <c r="E68" s="13">
        <f t="shared" si="3"/>
        <v>0</v>
      </c>
    </row>
    <row r="69" spans="1:5" x14ac:dyDescent="0.25">
      <c r="A69" s="3" t="s">
        <v>270</v>
      </c>
      <c r="B69" s="11" t="str">
        <f t="shared" si="2"/>
        <v>Bal_AkPa_OvUn</v>
      </c>
      <c r="C69" s="1" t="s">
        <v>81</v>
      </c>
      <c r="D69" s="1" t="s">
        <v>169</v>
      </c>
      <c r="E69" s="13">
        <f t="shared" si="3"/>
        <v>2049813</v>
      </c>
    </row>
    <row r="70" spans="1:5" x14ac:dyDescent="0.25">
      <c r="A70" s="3" t="s">
        <v>346</v>
      </c>
      <c r="B70" s="11" t="str">
        <f t="shared" si="2"/>
        <v>Bal_AkPa_FUb</v>
      </c>
      <c r="C70" s="1" t="s">
        <v>82</v>
      </c>
      <c r="D70" s="1" t="s">
        <v>230</v>
      </c>
      <c r="E70" s="13">
        <f t="shared" si="3"/>
        <v>0</v>
      </c>
    </row>
    <row r="71" spans="1:5" x14ac:dyDescent="0.25">
      <c r="A71" s="3" t="s">
        <v>347</v>
      </c>
      <c r="B71" s="11" t="str">
        <f t="shared" si="2"/>
        <v>Bal_AkPa_Mi</v>
      </c>
      <c r="C71" s="1" t="s">
        <v>83</v>
      </c>
      <c r="D71" s="1" t="s">
        <v>229</v>
      </c>
      <c r="E71" s="13">
        <f t="shared" si="3"/>
        <v>0</v>
      </c>
    </row>
    <row r="72" spans="1:5" x14ac:dyDescent="0.25">
      <c r="A72" s="3" t="s">
        <v>348</v>
      </c>
      <c r="B72" s="11" t="str">
        <f t="shared" si="2"/>
        <v>Bal_AkPa_EkTot</v>
      </c>
      <c r="C72" s="4" t="s">
        <v>84</v>
      </c>
      <c r="D72" s="4" t="s">
        <v>238</v>
      </c>
      <c r="E72" s="13">
        <f t="shared" si="3"/>
        <v>2049813</v>
      </c>
    </row>
    <row r="73" spans="1:5" x14ac:dyDescent="0.25">
      <c r="A73" s="3" t="s">
        <v>291</v>
      </c>
      <c r="B73" s="11" t="str">
        <f t="shared" si="2"/>
        <v>Bal_AkPa_OKap</v>
      </c>
      <c r="C73" s="1" t="s">
        <v>130</v>
      </c>
      <c r="D73" s="1" t="s">
        <v>206</v>
      </c>
      <c r="E73" s="13">
        <f t="shared" si="3"/>
        <v>462485</v>
      </c>
    </row>
    <row r="74" spans="1:5" x14ac:dyDescent="0.25">
      <c r="A74" s="3" t="s">
        <v>349</v>
      </c>
      <c r="B74" s="11" t="str">
        <f t="shared" si="2"/>
        <v>Bal_AkPa_AnLk</v>
      </c>
      <c r="C74" s="1" t="s">
        <v>131</v>
      </c>
      <c r="D74" s="1" t="s">
        <v>207</v>
      </c>
      <c r="E74" s="13">
        <f t="shared" si="3"/>
        <v>0</v>
      </c>
    </row>
    <row r="75" spans="1:5" x14ac:dyDescent="0.25">
      <c r="A75" s="3" t="s">
        <v>350</v>
      </c>
      <c r="B75" s="11" t="str">
        <f t="shared" si="2"/>
        <v>Bal_AkPa_ALTot</v>
      </c>
      <c r="C75" s="4" t="s">
        <v>132</v>
      </c>
      <c r="D75" s="4" t="s">
        <v>239</v>
      </c>
      <c r="E75" s="13">
        <f t="shared" si="3"/>
        <v>462485</v>
      </c>
    </row>
    <row r="76" spans="1:5" x14ac:dyDescent="0.25">
      <c r="A76" s="3" t="s">
        <v>351</v>
      </c>
      <c r="B76" s="11" t="str">
        <f t="shared" si="2"/>
        <v>Bal_AkPa_Phs</v>
      </c>
      <c r="C76" s="1" t="s">
        <v>133</v>
      </c>
      <c r="D76" s="1" t="s">
        <v>232</v>
      </c>
      <c r="E76" s="13">
        <f t="shared" si="3"/>
        <v>0</v>
      </c>
    </row>
    <row r="77" spans="1:5" x14ac:dyDescent="0.25">
      <c r="A77" s="3" t="s">
        <v>352</v>
      </c>
      <c r="B77" s="11" t="str">
        <f t="shared" si="2"/>
        <v>Bal_AkPa_FmS</v>
      </c>
      <c r="C77" s="1" t="s">
        <v>134</v>
      </c>
      <c r="D77" s="1" t="s">
        <v>233</v>
      </c>
      <c r="E77" s="13">
        <f t="shared" si="3"/>
        <v>0</v>
      </c>
    </row>
    <row r="78" spans="1:5" x14ac:dyDescent="0.25">
      <c r="A78" s="3" t="s">
        <v>353</v>
      </c>
      <c r="B78" s="11" t="str">
        <f t="shared" si="2"/>
        <v>Bal_AkPa_GY</v>
      </c>
      <c r="C78" s="1" t="s">
        <v>135</v>
      </c>
      <c r="D78" s="1" t="s">
        <v>170</v>
      </c>
      <c r="E78" s="13">
        <f t="shared" si="3"/>
        <v>4340444</v>
      </c>
    </row>
    <row r="79" spans="1:5" x14ac:dyDescent="0.25">
      <c r="A79" s="3" t="s">
        <v>401</v>
      </c>
      <c r="B79" s="11" t="str">
        <f t="shared" si="2"/>
        <v>Bal_AkPa_inBp</v>
      </c>
      <c r="C79" s="1" t="s">
        <v>136</v>
      </c>
      <c r="D79" s="1" t="s">
        <v>208</v>
      </c>
      <c r="E79" s="13">
        <f t="shared" si="3"/>
        <v>2056965</v>
      </c>
    </row>
    <row r="80" spans="1:5" x14ac:dyDescent="0.25">
      <c r="A80" s="3" t="s">
        <v>354</v>
      </c>
      <c r="B80" s="11" t="str">
        <f t="shared" si="2"/>
        <v>Bal_AkPa_KoBp</v>
      </c>
      <c r="C80" s="1" t="s">
        <v>137</v>
      </c>
      <c r="D80" s="1" t="s">
        <v>209</v>
      </c>
      <c r="E80" s="13">
        <f t="shared" si="3"/>
        <v>0</v>
      </c>
    </row>
    <row r="81" spans="1:5" x14ac:dyDescent="0.25">
      <c r="A81" s="3" t="s">
        <v>355</v>
      </c>
      <c r="B81" s="11" t="str">
        <f t="shared" si="2"/>
        <v>Bal_AkPa_RmGp</v>
      </c>
      <c r="C81" s="1" t="s">
        <v>138</v>
      </c>
      <c r="D81" s="1" t="s">
        <v>210</v>
      </c>
      <c r="E81" s="13">
        <f t="shared" si="3"/>
        <v>53014</v>
      </c>
    </row>
    <row r="82" spans="1:5" x14ac:dyDescent="0.25">
      <c r="A82" s="3" t="s">
        <v>356</v>
      </c>
      <c r="B82" s="11" t="str">
        <f t="shared" si="2"/>
        <v>Bal_AkPa_HGTot</v>
      </c>
      <c r="C82" s="4" t="s">
        <v>139</v>
      </c>
      <c r="D82" s="4" t="s">
        <v>240</v>
      </c>
      <c r="E82" s="13">
        <f t="shared" si="3"/>
        <v>6450423</v>
      </c>
    </row>
    <row r="83" spans="1:5" x14ac:dyDescent="0.25">
      <c r="A83" s="3" t="s">
        <v>357</v>
      </c>
      <c r="B83" s="11" t="str">
        <f t="shared" si="2"/>
        <v>Bal_AkPa_HMrp</v>
      </c>
      <c r="C83" s="1" t="s">
        <v>140</v>
      </c>
      <c r="D83" s="1" t="s">
        <v>211</v>
      </c>
      <c r="E83" s="13">
        <f t="shared" si="3"/>
        <v>0</v>
      </c>
    </row>
    <row r="84" spans="1:5" x14ac:dyDescent="0.25">
      <c r="A84" s="3" t="s">
        <v>358</v>
      </c>
      <c r="B84" s="11" t="str">
        <f t="shared" si="2"/>
        <v>Bal_AkPa_RMrp</v>
      </c>
      <c r="C84" s="1" t="s">
        <v>141</v>
      </c>
      <c r="D84" s="1" t="s">
        <v>212</v>
      </c>
      <c r="E84" s="13">
        <f t="shared" si="3"/>
        <v>0</v>
      </c>
    </row>
    <row r="85" spans="1:5" x14ac:dyDescent="0.25">
      <c r="A85" s="3" t="s">
        <v>359</v>
      </c>
      <c r="B85" s="11" t="str">
        <f t="shared" si="2"/>
        <v>Bal_AkPa_MrpTot</v>
      </c>
      <c r="C85" s="4" t="s">
        <v>142</v>
      </c>
      <c r="D85" s="4" t="s">
        <v>241</v>
      </c>
      <c r="E85" s="13">
        <f t="shared" si="3"/>
        <v>0</v>
      </c>
    </row>
    <row r="86" spans="1:5" x14ac:dyDescent="0.25">
      <c r="A86" s="3" t="s">
        <v>289</v>
      </c>
      <c r="B86" s="11" t="str">
        <f t="shared" si="2"/>
        <v>Bal_AkPa_LPTot</v>
      </c>
      <c r="C86" s="4" t="s">
        <v>143</v>
      </c>
      <c r="D86" s="4" t="s">
        <v>242</v>
      </c>
      <c r="E86" s="13">
        <f t="shared" si="3"/>
        <v>6450423</v>
      </c>
    </row>
    <row r="87" spans="1:5" x14ac:dyDescent="0.25">
      <c r="A87" s="3" t="s">
        <v>360</v>
      </c>
      <c r="B87" s="11" t="str">
        <f t="shared" si="2"/>
        <v>Bal_AkPa_FmLi</v>
      </c>
      <c r="C87" s="1" t="s">
        <v>144</v>
      </c>
      <c r="D87" s="1" t="s">
        <v>213</v>
      </c>
      <c r="E87" s="13">
        <f t="shared" si="3"/>
        <v>0</v>
      </c>
    </row>
    <row r="88" spans="1:5" x14ac:dyDescent="0.25">
      <c r="A88" s="3" t="s">
        <v>361</v>
      </c>
      <c r="B88" s="11" t="str">
        <f t="shared" si="2"/>
        <v>Bal_AkPa_EhS</v>
      </c>
      <c r="C88" s="1" t="s">
        <v>145</v>
      </c>
      <c r="D88" s="1" t="s">
        <v>214</v>
      </c>
      <c r="E88" s="13">
        <f t="shared" si="3"/>
        <v>0</v>
      </c>
    </row>
    <row r="89" spans="1:5" x14ac:dyDescent="0.25">
      <c r="A89" s="3" t="s">
        <v>362</v>
      </c>
      <c r="B89" s="11" t="str">
        <f t="shared" si="2"/>
        <v>Bal_AkPa_RmS</v>
      </c>
      <c r="C89" s="1" t="s">
        <v>146</v>
      </c>
      <c r="D89" s="1" t="s">
        <v>215</v>
      </c>
      <c r="E89" s="13">
        <f t="shared" si="3"/>
        <v>0</v>
      </c>
    </row>
    <row r="90" spans="1:5" x14ac:dyDescent="0.25">
      <c r="A90" s="3" t="s">
        <v>271</v>
      </c>
      <c r="B90" s="11" t="str">
        <f t="shared" si="2"/>
        <v>Bal_AkPa_HBP</v>
      </c>
      <c r="C90" s="1" t="s">
        <v>147</v>
      </c>
      <c r="D90" s="1" t="s">
        <v>171</v>
      </c>
      <c r="E90" s="13">
        <f t="shared" ref="E90:E110" si="4">INDEX(TpkData,MATCH($D$3,TpkNavn,0),MATCH($B90,TpkVar,0))</f>
        <v>0</v>
      </c>
    </row>
    <row r="91" spans="1:5" x14ac:dyDescent="0.25">
      <c r="A91" s="3" t="s">
        <v>363</v>
      </c>
      <c r="B91" s="11" t="str">
        <f t="shared" si="2"/>
        <v>Bal_AkPa_HFiTot</v>
      </c>
      <c r="C91" s="4" t="s">
        <v>148</v>
      </c>
      <c r="D91" s="4" t="s">
        <v>397</v>
      </c>
      <c r="E91" s="13">
        <f t="shared" si="4"/>
        <v>6450423</v>
      </c>
    </row>
    <row r="92" spans="1:5" x14ac:dyDescent="0.25">
      <c r="A92" s="3" t="s">
        <v>364</v>
      </c>
      <c r="B92" s="11" t="str">
        <f t="shared" si="2"/>
        <v>Bal_AkPa_PLF</v>
      </c>
      <c r="C92" s="1" t="s">
        <v>149</v>
      </c>
      <c r="D92" s="1" t="s">
        <v>172</v>
      </c>
      <c r="E92" s="13">
        <f t="shared" si="4"/>
        <v>0</v>
      </c>
    </row>
    <row r="93" spans="1:5" x14ac:dyDescent="0.25">
      <c r="A93" s="3" t="s">
        <v>365</v>
      </c>
      <c r="B93" s="11" t="str">
        <f t="shared" si="2"/>
        <v>Bal_AkPa_USf</v>
      </c>
      <c r="C93" s="1" t="s">
        <v>150</v>
      </c>
      <c r="D93" s="1" t="s">
        <v>173</v>
      </c>
      <c r="E93" s="13">
        <f t="shared" si="4"/>
        <v>0</v>
      </c>
    </row>
    <row r="94" spans="1:5" x14ac:dyDescent="0.25">
      <c r="A94" s="3" t="s">
        <v>366</v>
      </c>
      <c r="B94" s="11" t="str">
        <f t="shared" si="2"/>
        <v>Bal_AkPa_XHen</v>
      </c>
      <c r="C94" s="1" t="s">
        <v>151</v>
      </c>
      <c r="D94" s="1" t="s">
        <v>174</v>
      </c>
      <c r="E94" s="13">
        <f t="shared" si="4"/>
        <v>0</v>
      </c>
    </row>
    <row r="95" spans="1:5" x14ac:dyDescent="0.25">
      <c r="A95" s="3" t="s">
        <v>367</v>
      </c>
      <c r="B95" s="11" t="str">
        <f t="shared" si="2"/>
        <v>Bal_AkPa_HFTot</v>
      </c>
      <c r="C95" s="4" t="s">
        <v>152</v>
      </c>
      <c r="D95" s="4" t="s">
        <v>394</v>
      </c>
      <c r="E95" s="13">
        <f t="shared" si="4"/>
        <v>0</v>
      </c>
    </row>
    <row r="96" spans="1:5" x14ac:dyDescent="0.25">
      <c r="A96" s="3" t="s">
        <v>380</v>
      </c>
      <c r="B96" s="11" t="str">
        <f t="shared" si="2"/>
        <v>Bal_AkPa_Gfdep</v>
      </c>
      <c r="C96" s="1" t="s">
        <v>153</v>
      </c>
      <c r="D96" s="1" t="s">
        <v>114</v>
      </c>
      <c r="E96" s="13">
        <f t="shared" si="4"/>
        <v>0</v>
      </c>
    </row>
    <row r="97" spans="1:5" x14ac:dyDescent="0.25">
      <c r="A97" s="3" t="s">
        <v>272</v>
      </c>
      <c r="B97" s="11" t="str">
        <f t="shared" si="2"/>
        <v>Bal_AkPa_GDF</v>
      </c>
      <c r="C97" s="1" t="s">
        <v>154</v>
      </c>
      <c r="D97" s="1" t="s">
        <v>175</v>
      </c>
      <c r="E97" s="13">
        <f t="shared" si="4"/>
        <v>0</v>
      </c>
    </row>
    <row r="98" spans="1:5" x14ac:dyDescent="0.25">
      <c r="A98" s="3" t="s">
        <v>273</v>
      </c>
      <c r="B98" s="11" t="str">
        <f t="shared" si="2"/>
        <v>Bal_AkPa_GGf</v>
      </c>
      <c r="C98" s="1" t="s">
        <v>155</v>
      </c>
      <c r="D98" s="1" t="s">
        <v>176</v>
      </c>
      <c r="E98" s="13">
        <f t="shared" si="4"/>
        <v>0</v>
      </c>
    </row>
    <row r="99" spans="1:5" x14ac:dyDescent="0.25">
      <c r="A99" s="3" t="s">
        <v>402</v>
      </c>
      <c r="B99" s="11" t="str">
        <f t="shared" si="2"/>
        <v>Bal_AkPa_OgL</v>
      </c>
      <c r="C99" s="1" t="s">
        <v>156</v>
      </c>
      <c r="D99" s="1" t="s">
        <v>177</v>
      </c>
      <c r="E99" s="13">
        <f t="shared" si="4"/>
        <v>0</v>
      </c>
    </row>
    <row r="100" spans="1:5" x14ac:dyDescent="0.25">
      <c r="A100" s="3" t="s">
        <v>274</v>
      </c>
      <c r="B100" s="11" t="str">
        <f t="shared" si="2"/>
        <v>Bal_AkPa_KonG</v>
      </c>
      <c r="C100" s="1" t="s">
        <v>157</v>
      </c>
      <c r="D100" s="1" t="s">
        <v>178</v>
      </c>
      <c r="E100" s="13">
        <f t="shared" si="4"/>
        <v>0</v>
      </c>
    </row>
    <row r="101" spans="1:5" x14ac:dyDescent="0.25">
      <c r="A101" s="3" t="s">
        <v>368</v>
      </c>
      <c r="B101" s="11" t="str">
        <f t="shared" si="2"/>
        <v>Bal_AkPa_UdG</v>
      </c>
      <c r="C101" s="1" t="s">
        <v>158</v>
      </c>
      <c r="D101" s="1" t="s">
        <v>186</v>
      </c>
      <c r="E101" s="13">
        <f t="shared" si="4"/>
        <v>0</v>
      </c>
    </row>
    <row r="102" spans="1:5" x14ac:dyDescent="0.25">
      <c r="A102" s="3" t="s">
        <v>275</v>
      </c>
      <c r="B102" s="11" t="str">
        <f t="shared" si="2"/>
        <v>Bal_AkPa_GKre</v>
      </c>
      <c r="C102" s="1" t="s">
        <v>159</v>
      </c>
      <c r="D102" s="1" t="s">
        <v>179</v>
      </c>
      <c r="E102" s="13">
        <f t="shared" si="4"/>
        <v>264627</v>
      </c>
    </row>
    <row r="103" spans="1:5" x14ac:dyDescent="0.25">
      <c r="A103" s="3" t="s">
        <v>369</v>
      </c>
      <c r="B103" s="11" t="str">
        <f t="shared" si="2"/>
        <v>Bal_AkPa_GTv</v>
      </c>
      <c r="C103" s="1" t="s">
        <v>216</v>
      </c>
      <c r="D103" s="1" t="s">
        <v>180</v>
      </c>
      <c r="E103" s="13">
        <f t="shared" si="4"/>
        <v>0</v>
      </c>
    </row>
    <row r="104" spans="1:5" x14ac:dyDescent="0.25">
      <c r="A104" s="3" t="s">
        <v>370</v>
      </c>
      <c r="B104" s="11" t="str">
        <f t="shared" si="2"/>
        <v>Bal_AkPa_GAv</v>
      </c>
      <c r="C104" s="1" t="s">
        <v>217</v>
      </c>
      <c r="D104" s="1" t="s">
        <v>181</v>
      </c>
      <c r="E104" s="13">
        <f t="shared" si="4"/>
        <v>0</v>
      </c>
    </row>
    <row r="105" spans="1:5" x14ac:dyDescent="0.25">
      <c r="A105" s="3" t="s">
        <v>371</v>
      </c>
      <c r="B105" s="11" t="str">
        <f t="shared" si="2"/>
        <v>Bal_AkPa_AkSf</v>
      </c>
      <c r="C105" s="1" t="s">
        <v>218</v>
      </c>
      <c r="D105" s="1" t="s">
        <v>182</v>
      </c>
      <c r="E105" s="13">
        <f t="shared" si="4"/>
        <v>0</v>
      </c>
    </row>
    <row r="106" spans="1:5" x14ac:dyDescent="0.25">
      <c r="A106" s="3" t="s">
        <v>276</v>
      </c>
      <c r="B106" s="11" t="str">
        <f t="shared" si="2"/>
        <v>Bal_AkPa_MOF</v>
      </c>
      <c r="C106" s="1" t="s">
        <v>219</v>
      </c>
      <c r="D106" s="1" t="s">
        <v>183</v>
      </c>
      <c r="E106" s="13">
        <f t="shared" si="4"/>
        <v>0</v>
      </c>
    </row>
    <row r="107" spans="1:5" x14ac:dyDescent="0.25">
      <c r="A107" s="3" t="s">
        <v>372</v>
      </c>
      <c r="B107" s="11" t="str">
        <f t="shared" si="2"/>
        <v>Bal_AkPa_XG</v>
      </c>
      <c r="C107" s="1" t="s">
        <v>220</v>
      </c>
      <c r="D107" s="1" t="s">
        <v>184</v>
      </c>
      <c r="E107" s="13">
        <f t="shared" si="4"/>
        <v>315230</v>
      </c>
    </row>
    <row r="108" spans="1:5" x14ac:dyDescent="0.25">
      <c r="A108" s="3" t="s">
        <v>277</v>
      </c>
      <c r="B108" s="11" t="str">
        <f t="shared" si="2"/>
        <v>Bal_AkPa_GTot</v>
      </c>
      <c r="C108" s="4" t="s">
        <v>231</v>
      </c>
      <c r="D108" s="4" t="s">
        <v>395</v>
      </c>
      <c r="E108" s="13">
        <f t="shared" si="4"/>
        <v>579857</v>
      </c>
    </row>
    <row r="109" spans="1:5" x14ac:dyDescent="0.25">
      <c r="A109" s="3" t="s">
        <v>373</v>
      </c>
      <c r="B109" s="11" t="str">
        <f t="shared" si="2"/>
        <v>Bal_AkPa_Pap</v>
      </c>
      <c r="C109" s="1" t="s">
        <v>234</v>
      </c>
      <c r="D109" s="1" t="s">
        <v>185</v>
      </c>
      <c r="E109" s="13">
        <f t="shared" si="4"/>
        <v>19</v>
      </c>
    </row>
    <row r="110" spans="1:5" x14ac:dyDescent="0.25">
      <c r="A110" s="3" t="s">
        <v>374</v>
      </c>
      <c r="B110" s="11" t="str">
        <f t="shared" si="2"/>
        <v>Bal_AkPa_PasTot</v>
      </c>
      <c r="C110" s="4" t="s">
        <v>235</v>
      </c>
      <c r="D110" s="4" t="s">
        <v>396</v>
      </c>
      <c r="E110" s="13">
        <f t="shared" si="4"/>
        <v>9542597</v>
      </c>
    </row>
    <row r="111" spans="1:5" x14ac:dyDescent="0.25"/>
  </sheetData>
  <sheetProtection password="BF77" sheet="1" objects="1" scenarios="1"/>
  <mergeCells count="6">
    <mergeCell ref="C8:E8"/>
    <mergeCell ref="C1:D1"/>
    <mergeCell ref="C3:C4"/>
    <mergeCell ref="D3:E4"/>
    <mergeCell ref="D5:E5"/>
    <mergeCell ref="C7:E7"/>
  </mergeCells>
  <hyperlinks>
    <hyperlink ref="C1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scale="65" fitToWidth="0" fitToHeight="0" orientation="portrait" r:id="rId1"/>
  <headerFooter>
    <oddHeader>&amp;C&amp;G</oddHeader>
  </headerFooter>
  <rowBreaks count="1" manualBreakCount="1">
    <brk id="55" max="16383" man="1"/>
  </rowBreaks>
  <ignoredErrors>
    <ignoredError sqref="C8" numberStoredAsText="1"/>
  </ignoredErrors>
  <legacyDrawingHF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'TPK data'!$C$2:$C$14</xm:f>
          </x14:formula1>
          <xm:sqref>D3:E4</xm:sqref>
        </x14:dataValidation>
      </x14:dataValidations>
    </ext>
  </extLst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  <pageSetUpPr fitToPage="1"/>
  </sheetPr>
  <dimension ref="A1:G29"/>
  <sheetViews>
    <sheetView showGridLines="0" topLeftCell="C1" zoomScaleNormal="100" workbookViewId="0">
      <selection activeCell="D3" sqref="D3:E4"/>
    </sheetView>
  </sheetViews>
  <sheetFormatPr defaultColWidth="0" defaultRowHeight="15" zeroHeight="1" x14ac:dyDescent="0.25"/>
  <cols>
    <col min="1" max="1" width="13.85546875" style="11" hidden="1" customWidth="1"/>
    <col min="2" max="2" width="0" style="11" hidden="1" customWidth="1"/>
    <col min="3" max="3" width="13.5703125" style="11" customWidth="1"/>
    <col min="4" max="4" width="84.28515625" style="17" customWidth="1"/>
    <col min="5" max="5" width="19.28515625" style="11" customWidth="1"/>
    <col min="6" max="6" width="6.28515625" style="11" customWidth="1"/>
    <col min="7" max="7" width="13.28515625" style="11" hidden="1" customWidth="1"/>
    <col min="8" max="16384" width="9.140625" style="11" hidden="1"/>
  </cols>
  <sheetData>
    <row r="1" spans="1:5" x14ac:dyDescent="0.25">
      <c r="C1" s="81" t="s">
        <v>604</v>
      </c>
      <c r="D1" s="81"/>
    </row>
    <row r="2" spans="1:5" x14ac:dyDescent="0.25"/>
    <row r="3" spans="1:5" x14ac:dyDescent="0.25">
      <c r="C3" s="99" t="s">
        <v>999</v>
      </c>
      <c r="D3" s="101" t="s">
        <v>592</v>
      </c>
      <c r="E3" s="101"/>
    </row>
    <row r="4" spans="1:5" x14ac:dyDescent="0.25">
      <c r="C4" s="99"/>
      <c r="D4" s="101"/>
      <c r="E4" s="101"/>
    </row>
    <row r="5" spans="1:5" x14ac:dyDescent="0.25">
      <c r="C5" s="38" t="s">
        <v>1000</v>
      </c>
      <c r="D5" s="100">
        <f>INDEX(TpkData,MATCH($D$3,TpkNavn,0),MATCH("regnr",TpkVar,0))</f>
        <v>70735</v>
      </c>
      <c r="E5" s="100"/>
    </row>
    <row r="6" spans="1:5" x14ac:dyDescent="0.25"/>
    <row r="7" spans="1:5" ht="23.25" x14ac:dyDescent="0.25">
      <c r="C7" s="88" t="s">
        <v>1042</v>
      </c>
      <c r="D7" s="89"/>
      <c r="E7" s="89"/>
    </row>
    <row r="8" spans="1:5" ht="15" customHeight="1" x14ac:dyDescent="0.25">
      <c r="C8" s="80" t="s">
        <v>187</v>
      </c>
      <c r="D8" s="80"/>
      <c r="E8" s="80"/>
    </row>
    <row r="9" spans="1:5" x14ac:dyDescent="0.25">
      <c r="A9" s="14" t="s">
        <v>245</v>
      </c>
      <c r="B9" s="16" t="s">
        <v>1004</v>
      </c>
      <c r="C9" s="1"/>
      <c r="D9" s="5"/>
      <c r="E9" s="2" t="s">
        <v>664</v>
      </c>
    </row>
    <row r="10" spans="1:5" ht="16.5" customHeight="1" x14ac:dyDescent="0.25">
      <c r="A10" s="8" t="s">
        <v>1005</v>
      </c>
      <c r="B10" s="11" t="str">
        <f>"Lph_"&amp;A10&amp;"_"&amp;$B$9</f>
        <v>Lph_LhP_pTot</v>
      </c>
      <c r="C10" s="1" t="s">
        <v>5</v>
      </c>
      <c r="D10" s="15" t="s">
        <v>1003</v>
      </c>
      <c r="E10" s="13">
        <f>INDEX(TpkData,MATCH($D$3,TpkNavn,0),MATCH($B10,TpkVar,0))</f>
        <v>6461410</v>
      </c>
    </row>
    <row r="11" spans="1:5" ht="16.5" customHeight="1" x14ac:dyDescent="0.25">
      <c r="A11" s="8" t="s">
        <v>1007</v>
      </c>
      <c r="B11" s="11" t="str">
        <f t="shared" ref="B11:B28" si="0">"Lph_"&amp;A11&amp;"_"&amp;$B$9</f>
        <v>Lph_FmP_pTot</v>
      </c>
      <c r="C11" s="1" t="s">
        <v>6</v>
      </c>
      <c r="D11" s="15" t="s">
        <v>1006</v>
      </c>
      <c r="E11" s="13">
        <f t="shared" ref="E11:E28" si="1">INDEX(TpkData,MATCH($D$3,TpkNavn,0),MATCH($B11,TpkVar,0))</f>
        <v>0</v>
      </c>
    </row>
    <row r="12" spans="1:5" ht="16.5" customHeight="1" x14ac:dyDescent="0.25">
      <c r="A12" s="8" t="s">
        <v>1009</v>
      </c>
      <c r="B12" s="11" t="str">
        <f t="shared" si="0"/>
        <v>Lph_FHTot_pTot</v>
      </c>
      <c r="C12" s="4" t="s">
        <v>7</v>
      </c>
      <c r="D12" s="5" t="s">
        <v>1008</v>
      </c>
      <c r="E12" s="13">
        <f t="shared" si="1"/>
        <v>6461410</v>
      </c>
    </row>
    <row r="13" spans="1:5" ht="16.5" customHeight="1" x14ac:dyDescent="0.25">
      <c r="A13" s="8" t="s">
        <v>1011</v>
      </c>
      <c r="B13" s="11" t="str">
        <f t="shared" si="0"/>
        <v>Lph_KBP_pTot</v>
      </c>
      <c r="C13" s="1" t="s">
        <v>8</v>
      </c>
      <c r="D13" s="15" t="s">
        <v>1010</v>
      </c>
      <c r="E13" s="13">
        <f t="shared" si="1"/>
        <v>-222838</v>
      </c>
    </row>
    <row r="14" spans="1:5" ht="16.5" customHeight="1" x14ac:dyDescent="0.25">
      <c r="A14" s="8" t="s">
        <v>1013</v>
      </c>
      <c r="B14" s="11" t="str">
        <f t="shared" si="0"/>
        <v>Lph_VrP_pTot</v>
      </c>
      <c r="C14" s="1" t="s">
        <v>9</v>
      </c>
      <c r="D14" s="15" t="s">
        <v>1012</v>
      </c>
      <c r="E14" s="13">
        <f t="shared" si="1"/>
        <v>-43867</v>
      </c>
    </row>
    <row r="15" spans="1:5" ht="16.5" customHeight="1" x14ac:dyDescent="0.25">
      <c r="A15" s="8" t="s">
        <v>1015</v>
      </c>
      <c r="B15" s="11" t="str">
        <f t="shared" si="0"/>
        <v>Lph_RHP_pTot</v>
      </c>
      <c r="C15" s="4" t="s">
        <v>10</v>
      </c>
      <c r="D15" s="5" t="s">
        <v>1014</v>
      </c>
      <c r="E15" s="13">
        <f t="shared" si="1"/>
        <v>6194705</v>
      </c>
    </row>
    <row r="16" spans="1:5" ht="16.5" customHeight="1" x14ac:dyDescent="0.25">
      <c r="A16" s="8" t="s">
        <v>279</v>
      </c>
      <c r="B16" s="11" t="str">
        <f t="shared" si="0"/>
        <v>Lph_BM_pTot</v>
      </c>
      <c r="C16" s="1" t="s">
        <v>11</v>
      </c>
      <c r="D16" s="15" t="s">
        <v>0</v>
      </c>
      <c r="E16" s="13">
        <f t="shared" si="1"/>
        <v>372960</v>
      </c>
    </row>
    <row r="17" spans="1:5" ht="16.5" customHeight="1" x14ac:dyDescent="0.25">
      <c r="A17" s="8" t="s">
        <v>1017</v>
      </c>
      <c r="B17" s="11" t="str">
        <f t="shared" si="0"/>
        <v>Lph_TiAk_pTot</v>
      </c>
      <c r="C17" s="1" t="s">
        <v>12</v>
      </c>
      <c r="D17" s="15" t="s">
        <v>1016</v>
      </c>
      <c r="E17" s="13">
        <f t="shared" si="1"/>
        <v>174287</v>
      </c>
    </row>
    <row r="18" spans="1:5" ht="16.5" customHeight="1" x14ac:dyDescent="0.25">
      <c r="A18" s="8" t="s">
        <v>1019</v>
      </c>
      <c r="B18" s="11" t="str">
        <f t="shared" si="0"/>
        <v>Lph_FPy_pTot</v>
      </c>
      <c r="C18" s="1" t="s">
        <v>13</v>
      </c>
      <c r="D18" s="15" t="s">
        <v>1018</v>
      </c>
      <c r="E18" s="13">
        <f t="shared" si="1"/>
        <v>-236099</v>
      </c>
    </row>
    <row r="19" spans="1:5" ht="16.5" customHeight="1" x14ac:dyDescent="0.25">
      <c r="A19" s="8" t="s">
        <v>1021</v>
      </c>
      <c r="B19" s="11" t="str">
        <f t="shared" si="0"/>
        <v>Lph_TiOm_pTot</v>
      </c>
      <c r="C19" s="1" t="s">
        <v>14</v>
      </c>
      <c r="D19" s="15" t="s">
        <v>1020</v>
      </c>
      <c r="E19" s="13">
        <f t="shared" si="1"/>
        <v>-5604</v>
      </c>
    </row>
    <row r="20" spans="1:5" ht="16.5" customHeight="1" x14ac:dyDescent="0.25">
      <c r="A20" s="8" t="s">
        <v>1023</v>
      </c>
      <c r="B20" s="11" t="str">
        <f t="shared" si="0"/>
        <v>Lph_TiRi_pTot</v>
      </c>
      <c r="C20" s="1" t="s">
        <v>15</v>
      </c>
      <c r="D20" s="15" t="s">
        <v>1022</v>
      </c>
      <c r="E20" s="13">
        <f t="shared" si="1"/>
        <v>-11322</v>
      </c>
    </row>
    <row r="21" spans="1:5" ht="16.5" customHeight="1" x14ac:dyDescent="0.25">
      <c r="A21" s="8" t="s">
        <v>1025</v>
      </c>
      <c r="B21" s="11" t="str">
        <f t="shared" si="0"/>
        <v>Lph_Rhx_pTot</v>
      </c>
      <c r="C21" s="1" t="s">
        <v>16</v>
      </c>
      <c r="D21" s="15" t="s">
        <v>1024</v>
      </c>
      <c r="E21" s="13">
        <f t="shared" si="1"/>
        <v>-26923</v>
      </c>
    </row>
    <row r="22" spans="1:5" ht="16.5" customHeight="1" x14ac:dyDescent="0.25">
      <c r="A22" s="8" t="s">
        <v>1027</v>
      </c>
      <c r="B22" s="11" t="str">
        <f t="shared" si="0"/>
        <v>Lph_RHU_pTot</v>
      </c>
      <c r="C22" s="4" t="s">
        <v>17</v>
      </c>
      <c r="D22" s="5" t="s">
        <v>1026</v>
      </c>
      <c r="E22" s="13">
        <f t="shared" si="1"/>
        <v>6462004</v>
      </c>
    </row>
    <row r="23" spans="1:5" ht="16.5" customHeight="1" x14ac:dyDescent="0.25">
      <c r="A23" s="8" t="s">
        <v>1029</v>
      </c>
      <c r="B23" s="11" t="str">
        <f t="shared" si="0"/>
        <v>Lph_VrU_pTot</v>
      </c>
      <c r="C23" s="1" t="s">
        <v>18</v>
      </c>
      <c r="D23" s="15" t="s">
        <v>1028</v>
      </c>
      <c r="E23" s="13">
        <f t="shared" si="1"/>
        <v>45737</v>
      </c>
    </row>
    <row r="24" spans="1:5" ht="16.5" customHeight="1" x14ac:dyDescent="0.25">
      <c r="A24" s="8" t="s">
        <v>1031</v>
      </c>
      <c r="B24" s="11" t="str">
        <f t="shared" si="0"/>
        <v>Lph_BPu_pTot</v>
      </c>
      <c r="C24" s="1" t="s">
        <v>19</v>
      </c>
      <c r="D24" s="15" t="s">
        <v>1030</v>
      </c>
      <c r="E24" s="13">
        <f t="shared" si="1"/>
        <v>0</v>
      </c>
    </row>
    <row r="25" spans="1:5" ht="16.5" customHeight="1" x14ac:dyDescent="0.25">
      <c r="A25" s="8" t="s">
        <v>1032</v>
      </c>
      <c r="B25" s="11" t="str">
        <f t="shared" si="0"/>
        <v>Lph_Fphx_pTot</v>
      </c>
      <c r="C25" s="1" t="s">
        <v>20</v>
      </c>
      <c r="D25" s="15" t="s">
        <v>1024</v>
      </c>
      <c r="E25" s="13">
        <f t="shared" si="1"/>
        <v>-57318</v>
      </c>
    </row>
    <row r="26" spans="1:5" ht="16.5" customHeight="1" x14ac:dyDescent="0.25">
      <c r="A26" s="8" t="s">
        <v>1034</v>
      </c>
      <c r="B26" s="11" t="str">
        <f t="shared" si="0"/>
        <v>Lph_FpHTot_pTot</v>
      </c>
      <c r="C26" s="4" t="s">
        <v>21</v>
      </c>
      <c r="D26" s="5" t="s">
        <v>1033</v>
      </c>
      <c r="E26" s="13">
        <f t="shared" si="1"/>
        <v>6450423</v>
      </c>
    </row>
    <row r="27" spans="1:5" ht="16.5" customHeight="1" x14ac:dyDescent="0.25">
      <c r="A27" s="8" t="s">
        <v>1036</v>
      </c>
      <c r="B27" s="11" t="str">
        <f t="shared" si="0"/>
        <v>Lph_FmU_pTot</v>
      </c>
      <c r="C27" s="1" t="s">
        <v>22</v>
      </c>
      <c r="D27" s="15" t="s">
        <v>1035</v>
      </c>
      <c r="E27" s="13">
        <f t="shared" si="1"/>
        <v>0</v>
      </c>
    </row>
    <row r="28" spans="1:5" x14ac:dyDescent="0.25">
      <c r="A28" s="8" t="s">
        <v>1038</v>
      </c>
      <c r="B28" s="11" t="str">
        <f t="shared" si="0"/>
        <v>Lph_LPU_pTot</v>
      </c>
      <c r="C28" s="4" t="s">
        <v>23</v>
      </c>
      <c r="D28" s="5" t="s">
        <v>1037</v>
      </c>
      <c r="E28" s="13">
        <f t="shared" si="1"/>
        <v>6450423</v>
      </c>
    </row>
    <row r="29" spans="1:5" x14ac:dyDescent="0.25"/>
  </sheetData>
  <sheetProtection password="BF77" sheet="1" objects="1" scenarios="1"/>
  <mergeCells count="6">
    <mergeCell ref="C8:E8"/>
    <mergeCell ref="C1:D1"/>
    <mergeCell ref="C3:C4"/>
    <mergeCell ref="D3:E4"/>
    <mergeCell ref="D5:E5"/>
    <mergeCell ref="C7:E7"/>
  </mergeCells>
  <hyperlinks>
    <hyperlink ref="C1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scale="74" orientation="portrait" r:id="rId1"/>
  <headerFooter>
    <oddHeader>&amp;C&amp;G</oddHeader>
  </headerFooter>
  <ignoredErrors>
    <ignoredError sqref="C8" numberStoredAsText="1"/>
  </ignoredErrors>
  <legacyDrawingHF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'TPK data'!$C$2:$C$14</xm:f>
          </x14:formula1>
          <xm:sqref>D3:E4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</sheetPr>
  <dimension ref="A1:F108"/>
  <sheetViews>
    <sheetView showGridLines="0" topLeftCell="C1" zoomScaleNormal="100" workbookViewId="0">
      <selection activeCell="C1" sqref="C1:D1"/>
    </sheetView>
  </sheetViews>
  <sheetFormatPr defaultColWidth="0" defaultRowHeight="15" zeroHeight="1" x14ac:dyDescent="0.25"/>
  <cols>
    <col min="1" max="1" width="0" style="11" hidden="1" customWidth="1"/>
    <col min="2" max="2" width="16.140625" style="11" hidden="1" customWidth="1"/>
    <col min="3" max="3" width="5" customWidth="1"/>
    <col min="4" max="4" width="109.7109375" customWidth="1"/>
    <col min="5" max="5" width="14.28515625" customWidth="1"/>
    <col min="6" max="6" width="4.7109375" customWidth="1"/>
    <col min="7" max="16384" width="9.140625" hidden="1"/>
  </cols>
  <sheetData>
    <row r="1" spans="1:5" s="11" customFormat="1" x14ac:dyDescent="0.25">
      <c r="C1" s="81" t="s">
        <v>604</v>
      </c>
      <c r="D1" s="81"/>
    </row>
    <row r="2" spans="1:5" s="11" customFormat="1" x14ac:dyDescent="0.25"/>
    <row r="3" spans="1:5" s="11" customFormat="1" x14ac:dyDescent="0.25"/>
    <row r="4" spans="1:5" ht="30" customHeight="1" x14ac:dyDescent="0.25">
      <c r="C4" s="82" t="s">
        <v>606</v>
      </c>
      <c r="D4" s="83"/>
      <c r="E4" s="84"/>
    </row>
    <row r="5" spans="1:5" ht="15" customHeight="1" x14ac:dyDescent="0.25">
      <c r="C5" s="85" t="s">
        <v>187</v>
      </c>
      <c r="D5" s="86"/>
      <c r="E5" s="87"/>
    </row>
    <row r="6" spans="1:5" ht="22.5" customHeight="1" x14ac:dyDescent="0.25">
      <c r="C6" s="1"/>
      <c r="D6" s="1"/>
      <c r="E6" s="2" t="s">
        <v>398</v>
      </c>
    </row>
    <row r="7" spans="1:5" ht="15" customHeight="1" x14ac:dyDescent="0.25">
      <c r="B7" s="8" t="s">
        <v>278</v>
      </c>
      <c r="C7" s="1"/>
      <c r="D7" s="4" t="s">
        <v>95</v>
      </c>
      <c r="E7" s="2"/>
    </row>
    <row r="8" spans="1:5" x14ac:dyDescent="0.25">
      <c r="A8" s="3" t="s">
        <v>247</v>
      </c>
      <c r="B8" s="11" t="str">
        <f>"Bal_"&amp;$B$7&amp;"_"&amp;$A8</f>
        <v>Bal_AkPa_iak</v>
      </c>
      <c r="C8" s="1" t="s">
        <v>5</v>
      </c>
      <c r="D8" s="1" t="s">
        <v>96</v>
      </c>
      <c r="E8" s="13">
        <v>4317298</v>
      </c>
    </row>
    <row r="9" spans="1:5" x14ac:dyDescent="0.25">
      <c r="A9" s="3" t="s">
        <v>248</v>
      </c>
      <c r="B9" s="11" t="str">
        <f t="shared" ref="B9:B52" si="0">"Bal_"&amp;$B$7&amp;"_"&amp;$A9</f>
        <v>Bal_AkPa_Dm</v>
      </c>
      <c r="C9" s="1" t="s">
        <v>6</v>
      </c>
      <c r="D9" s="1" t="s">
        <v>97</v>
      </c>
      <c r="E9" s="13">
        <v>58238</v>
      </c>
    </row>
    <row r="10" spans="1:5" x14ac:dyDescent="0.25">
      <c r="A10" s="3" t="s">
        <v>249</v>
      </c>
      <c r="B10" s="11" t="str">
        <f t="shared" si="0"/>
        <v>Bal_AkPa_Dejd</v>
      </c>
      <c r="C10" s="1" t="s">
        <v>7</v>
      </c>
      <c r="D10" s="1" t="s">
        <v>98</v>
      </c>
      <c r="E10" s="13">
        <v>171077</v>
      </c>
    </row>
    <row r="11" spans="1:5" x14ac:dyDescent="0.25">
      <c r="A11" s="3" t="s">
        <v>327</v>
      </c>
      <c r="B11" s="11" t="str">
        <f t="shared" si="0"/>
        <v>Bal_AkPa_MATot</v>
      </c>
      <c r="C11" s="4" t="s">
        <v>8</v>
      </c>
      <c r="D11" s="4" t="s">
        <v>99</v>
      </c>
      <c r="E11" s="13">
        <v>229315</v>
      </c>
    </row>
    <row r="12" spans="1:5" x14ac:dyDescent="0.25">
      <c r="A12" s="3" t="s">
        <v>375</v>
      </c>
      <c r="B12" s="11" t="str">
        <f t="shared" si="0"/>
        <v>Bal_AkPa_iEjd</v>
      </c>
      <c r="C12" s="1" t="s">
        <v>9</v>
      </c>
      <c r="D12" s="1" t="s">
        <v>100</v>
      </c>
      <c r="E12" s="13">
        <v>1517848</v>
      </c>
    </row>
    <row r="13" spans="1:5" x14ac:dyDescent="0.25">
      <c r="A13" s="3" t="s">
        <v>376</v>
      </c>
      <c r="B13" s="11" t="str">
        <f t="shared" si="0"/>
        <v>Bal_AkPa_KapTv</v>
      </c>
      <c r="C13" s="1" t="s">
        <v>10</v>
      </c>
      <c r="D13" s="1" t="s">
        <v>101</v>
      </c>
      <c r="E13" s="13">
        <v>300180779</v>
      </c>
    </row>
    <row r="14" spans="1:5" x14ac:dyDescent="0.25">
      <c r="A14" s="3" t="s">
        <v>377</v>
      </c>
      <c r="B14" s="11" t="str">
        <f t="shared" si="0"/>
        <v>Bal_AkPa_UTv</v>
      </c>
      <c r="C14" s="1" t="s">
        <v>11</v>
      </c>
      <c r="D14" s="1" t="s">
        <v>102</v>
      </c>
      <c r="E14" s="13">
        <v>9357039</v>
      </c>
    </row>
    <row r="15" spans="1:5" x14ac:dyDescent="0.25">
      <c r="A15" s="3" t="s">
        <v>378</v>
      </c>
      <c r="B15" s="11" t="str">
        <f t="shared" si="0"/>
        <v>Bal_AkPa_KapAv</v>
      </c>
      <c r="C15" s="1" t="s">
        <v>12</v>
      </c>
      <c r="D15" s="1" t="s">
        <v>103</v>
      </c>
      <c r="E15" s="13">
        <v>8110373</v>
      </c>
    </row>
    <row r="16" spans="1:5" x14ac:dyDescent="0.25">
      <c r="A16" s="3" t="s">
        <v>379</v>
      </c>
      <c r="B16" s="11" t="str">
        <f t="shared" si="0"/>
        <v>Bal_AkPa_UAv</v>
      </c>
      <c r="C16" s="1" t="s">
        <v>13</v>
      </c>
      <c r="D16" s="1" t="s">
        <v>104</v>
      </c>
      <c r="E16" s="13">
        <v>1178971</v>
      </c>
    </row>
    <row r="17" spans="1:5" x14ac:dyDescent="0.25">
      <c r="A17" s="3" t="s">
        <v>251</v>
      </c>
      <c r="B17" s="11" t="str">
        <f t="shared" si="0"/>
        <v>Bal_AkPa_invTot</v>
      </c>
      <c r="C17" s="4" t="s">
        <v>14</v>
      </c>
      <c r="D17" s="4" t="s">
        <v>105</v>
      </c>
      <c r="E17" s="13">
        <v>318827161</v>
      </c>
    </row>
    <row r="18" spans="1:5" x14ac:dyDescent="0.25">
      <c r="A18" s="3" t="s">
        <v>252</v>
      </c>
      <c r="B18" s="11" t="str">
        <f t="shared" si="0"/>
        <v>Bal_AkPa_Kapa</v>
      </c>
      <c r="C18" s="1" t="s">
        <v>15</v>
      </c>
      <c r="D18" s="1" t="s">
        <v>106</v>
      </c>
      <c r="E18" s="13">
        <v>127700757</v>
      </c>
    </row>
    <row r="19" spans="1:5" x14ac:dyDescent="0.25">
      <c r="A19" s="3" t="s">
        <v>253</v>
      </c>
      <c r="B19" s="11" t="str">
        <f t="shared" si="0"/>
        <v>Bal_AkPa_invAn</v>
      </c>
      <c r="C19" s="1" t="s">
        <v>16</v>
      </c>
      <c r="D19" s="1" t="s">
        <v>107</v>
      </c>
      <c r="E19" s="13">
        <v>58176401</v>
      </c>
    </row>
    <row r="20" spans="1:5" x14ac:dyDescent="0.25">
      <c r="A20" s="3" t="s">
        <v>399</v>
      </c>
      <c r="B20" s="11" t="str">
        <f t="shared" si="0"/>
        <v>Bal_AkPa_ObL</v>
      </c>
      <c r="C20" s="1" t="s">
        <v>17</v>
      </c>
      <c r="D20" s="1" t="s">
        <v>108</v>
      </c>
      <c r="E20" s="13">
        <v>531258022</v>
      </c>
    </row>
    <row r="21" spans="1:5" x14ac:dyDescent="0.25">
      <c r="A21" s="3" t="s">
        <v>254</v>
      </c>
      <c r="B21" s="11" t="str">
        <f t="shared" si="0"/>
        <v>Bal_AkPa_AnKi</v>
      </c>
      <c r="C21" s="1" t="s">
        <v>18</v>
      </c>
      <c r="D21" s="1" t="s">
        <v>109</v>
      </c>
      <c r="E21" s="13">
        <v>4395</v>
      </c>
    </row>
    <row r="22" spans="1:5" x14ac:dyDescent="0.25">
      <c r="A22" s="3" t="s">
        <v>255</v>
      </c>
      <c r="B22" s="11" t="str">
        <f t="shared" si="0"/>
        <v>Bal_AkPa_PUd</v>
      </c>
      <c r="C22" s="1" t="s">
        <v>19</v>
      </c>
      <c r="D22" s="1" t="s">
        <v>110</v>
      </c>
      <c r="E22" s="13">
        <v>4430754</v>
      </c>
    </row>
    <row r="23" spans="1:5" x14ac:dyDescent="0.25">
      <c r="A23" s="3" t="s">
        <v>256</v>
      </c>
      <c r="B23" s="11" t="str">
        <f t="shared" si="0"/>
        <v>Bal_AkPa_Xud</v>
      </c>
      <c r="C23" s="1" t="s">
        <v>20</v>
      </c>
      <c r="D23" s="1" t="s">
        <v>111</v>
      </c>
      <c r="E23" s="13">
        <v>5090295</v>
      </c>
    </row>
    <row r="24" spans="1:5" x14ac:dyDescent="0.25">
      <c r="A24" s="3" t="s">
        <v>257</v>
      </c>
      <c r="B24" s="11" t="str">
        <f t="shared" si="0"/>
        <v>Bal_AkPa_iKre</v>
      </c>
      <c r="C24" s="1" t="s">
        <v>21</v>
      </c>
      <c r="D24" s="1" t="s">
        <v>112</v>
      </c>
      <c r="E24" s="13">
        <v>10264986</v>
      </c>
    </row>
    <row r="25" spans="1:5" x14ac:dyDescent="0.25">
      <c r="A25" s="3" t="s">
        <v>258</v>
      </c>
      <c r="B25" s="11" t="str">
        <f t="shared" si="0"/>
        <v>Bal_AkPa_Xinv</v>
      </c>
      <c r="C25" s="1" t="s">
        <v>22</v>
      </c>
      <c r="D25" s="1" t="s">
        <v>113</v>
      </c>
      <c r="E25" s="13">
        <v>119952358</v>
      </c>
    </row>
    <row r="26" spans="1:5" x14ac:dyDescent="0.25">
      <c r="A26" s="3" t="s">
        <v>387</v>
      </c>
      <c r="B26" s="11" t="str">
        <f t="shared" si="0"/>
        <v>Bal_AkPa_FinTot</v>
      </c>
      <c r="C26" s="4" t="s">
        <v>23</v>
      </c>
      <c r="D26" s="4" t="s">
        <v>203</v>
      </c>
      <c r="E26" s="13">
        <v>856877968</v>
      </c>
    </row>
    <row r="27" spans="1:5" x14ac:dyDescent="0.25">
      <c r="A27" s="3" t="s">
        <v>259</v>
      </c>
      <c r="B27" s="11" t="str">
        <f t="shared" si="0"/>
        <v>Bal_AkPa_Gfd</v>
      </c>
      <c r="C27" s="1" t="s">
        <v>24</v>
      </c>
      <c r="D27" s="1" t="s">
        <v>114</v>
      </c>
      <c r="E27" s="13">
        <v>0</v>
      </c>
    </row>
    <row r="28" spans="1:5" x14ac:dyDescent="0.25">
      <c r="A28" s="3" t="s">
        <v>250</v>
      </c>
      <c r="B28" s="11" t="str">
        <f t="shared" si="0"/>
        <v>Bal_AkPa_iakTot</v>
      </c>
      <c r="C28" s="4" t="s">
        <v>25</v>
      </c>
      <c r="D28" s="4" t="s">
        <v>115</v>
      </c>
      <c r="E28" s="13">
        <v>1177222978</v>
      </c>
    </row>
    <row r="29" spans="1:5" x14ac:dyDescent="0.25">
      <c r="A29" s="3" t="s">
        <v>328</v>
      </c>
      <c r="B29" s="11" t="str">
        <f t="shared" si="0"/>
        <v>Bal_AkPa_iakTM</v>
      </c>
      <c r="C29" s="1" t="s">
        <v>26</v>
      </c>
      <c r="D29" s="1" t="s">
        <v>204</v>
      </c>
      <c r="E29" s="13">
        <v>1078334489</v>
      </c>
    </row>
    <row r="30" spans="1:5" x14ac:dyDescent="0.25">
      <c r="A30" s="3" t="s">
        <v>329</v>
      </c>
      <c r="B30" s="11" t="str">
        <f t="shared" si="0"/>
        <v>Bal_AkPa_GfPh</v>
      </c>
      <c r="C30" s="1" t="s">
        <v>27</v>
      </c>
      <c r="D30" s="6" t="s">
        <v>221</v>
      </c>
      <c r="E30" s="13">
        <v>0</v>
      </c>
    </row>
    <row r="31" spans="1:5" x14ac:dyDescent="0.25">
      <c r="A31" s="3" t="s">
        <v>330</v>
      </c>
      <c r="B31" s="11" t="str">
        <f t="shared" si="0"/>
        <v>Bal_AkPa_GfLP</v>
      </c>
      <c r="C31" s="1" t="s">
        <v>28</v>
      </c>
      <c r="D31" s="1" t="s">
        <v>116</v>
      </c>
      <c r="E31" s="13">
        <v>246346</v>
      </c>
    </row>
    <row r="32" spans="1:5" x14ac:dyDescent="0.25">
      <c r="A32" s="3" t="s">
        <v>331</v>
      </c>
      <c r="B32" s="11" t="str">
        <f t="shared" si="0"/>
        <v>Bal_AkPa_GfEh</v>
      </c>
      <c r="C32" s="1" t="s">
        <v>29</v>
      </c>
      <c r="D32" s="1" t="s">
        <v>117</v>
      </c>
      <c r="E32" s="13">
        <v>703211</v>
      </c>
    </row>
    <row r="33" spans="1:5" x14ac:dyDescent="0.25">
      <c r="A33" s="3" t="s">
        <v>332</v>
      </c>
      <c r="B33" s="11" t="str">
        <f t="shared" si="0"/>
        <v>Bal_AkPa_Gfx</v>
      </c>
      <c r="C33" s="1" t="s">
        <v>30</v>
      </c>
      <c r="D33" s="1" t="s">
        <v>205</v>
      </c>
      <c r="E33" s="13">
        <v>0</v>
      </c>
    </row>
    <row r="34" spans="1:5" x14ac:dyDescent="0.25">
      <c r="A34" s="3" t="s">
        <v>333</v>
      </c>
      <c r="B34" s="11" t="str">
        <f t="shared" si="0"/>
        <v>Bal_AkPa_GfTot</v>
      </c>
      <c r="C34" s="4" t="s">
        <v>31</v>
      </c>
      <c r="D34" s="4" t="s">
        <v>222</v>
      </c>
      <c r="E34" s="13">
        <v>949557</v>
      </c>
    </row>
    <row r="35" spans="1:5" x14ac:dyDescent="0.25">
      <c r="A35" s="3" t="s">
        <v>334</v>
      </c>
      <c r="B35" s="11" t="str">
        <f t="shared" si="0"/>
        <v>Bal_AkPa_TFtM</v>
      </c>
      <c r="C35" s="1" t="s">
        <v>32</v>
      </c>
      <c r="D35" s="1" t="s">
        <v>118</v>
      </c>
      <c r="E35" s="13">
        <v>3916611</v>
      </c>
    </row>
    <row r="36" spans="1:5" x14ac:dyDescent="0.25">
      <c r="A36" s="3" t="s">
        <v>335</v>
      </c>
      <c r="B36" s="11" t="str">
        <f t="shared" si="0"/>
        <v>Bal_AkPa_TFm</v>
      </c>
      <c r="C36" s="1" t="s">
        <v>33</v>
      </c>
      <c r="D36" s="1" t="s">
        <v>119</v>
      </c>
      <c r="E36" s="13">
        <v>0</v>
      </c>
    </row>
    <row r="37" spans="1:5" x14ac:dyDescent="0.25">
      <c r="A37" s="3" t="s">
        <v>336</v>
      </c>
      <c r="B37" s="11" t="str">
        <f t="shared" si="0"/>
        <v>Bal_AkPa_TDFTot</v>
      </c>
      <c r="C37" s="4" t="s">
        <v>34</v>
      </c>
      <c r="D37" s="4" t="s">
        <v>223</v>
      </c>
      <c r="E37" s="13">
        <v>3916611</v>
      </c>
    </row>
    <row r="38" spans="1:5" x14ac:dyDescent="0.25">
      <c r="A38" s="3" t="s">
        <v>337</v>
      </c>
      <c r="B38" s="11" t="str">
        <f t="shared" si="0"/>
        <v>Bal_AkPa_TFv</v>
      </c>
      <c r="C38" s="1" t="s">
        <v>35</v>
      </c>
      <c r="D38" s="1" t="s">
        <v>120</v>
      </c>
      <c r="E38" s="13">
        <v>875041</v>
      </c>
    </row>
    <row r="39" spans="1:5" x14ac:dyDescent="0.25">
      <c r="A39" s="3" t="s">
        <v>338</v>
      </c>
      <c r="B39" s="11" t="str">
        <f t="shared" si="0"/>
        <v>Bal_AkPa_TTv</v>
      </c>
      <c r="C39" s="1" t="s">
        <v>36</v>
      </c>
      <c r="D39" s="1" t="s">
        <v>121</v>
      </c>
      <c r="E39" s="13">
        <v>17911915</v>
      </c>
    </row>
    <row r="40" spans="1:5" x14ac:dyDescent="0.25">
      <c r="A40" s="3" t="s">
        <v>339</v>
      </c>
      <c r="B40" s="11" t="str">
        <f t="shared" si="0"/>
        <v>Bal_AkPa_TAv</v>
      </c>
      <c r="C40" s="1" t="s">
        <v>37</v>
      </c>
      <c r="D40" s="1" t="s">
        <v>122</v>
      </c>
      <c r="E40" s="13">
        <v>0</v>
      </c>
    </row>
    <row r="41" spans="1:5" x14ac:dyDescent="0.25">
      <c r="A41" s="3" t="s">
        <v>390</v>
      </c>
      <c r="B41" s="11" t="str">
        <f t="shared" si="0"/>
        <v>Bal_AkPa_XTh</v>
      </c>
      <c r="C41" s="1" t="s">
        <v>38</v>
      </c>
      <c r="D41" s="1" t="s">
        <v>123</v>
      </c>
      <c r="E41" s="13">
        <v>10715260</v>
      </c>
    </row>
    <row r="42" spans="1:5" x14ac:dyDescent="0.25">
      <c r="A42" s="3" t="s">
        <v>340</v>
      </c>
      <c r="B42" s="11" t="str">
        <f t="shared" si="0"/>
        <v>Bal_AkPa_TTot</v>
      </c>
      <c r="C42" s="4" t="s">
        <v>39</v>
      </c>
      <c r="D42" s="4" t="s">
        <v>224</v>
      </c>
      <c r="E42" s="13">
        <v>34368384</v>
      </c>
    </row>
    <row r="43" spans="1:5" x14ac:dyDescent="0.25">
      <c r="A43" s="3" t="s">
        <v>341</v>
      </c>
      <c r="B43" s="11" t="str">
        <f t="shared" si="0"/>
        <v>Bal_AkPa_AkMB</v>
      </c>
      <c r="C43" s="1" t="s">
        <v>40</v>
      </c>
      <c r="D43" s="1" t="s">
        <v>228</v>
      </c>
      <c r="E43" s="13">
        <v>0</v>
      </c>
    </row>
    <row r="44" spans="1:5" x14ac:dyDescent="0.25">
      <c r="A44" s="3" t="s">
        <v>342</v>
      </c>
      <c r="B44" s="11" t="str">
        <f t="shared" si="0"/>
        <v>Bal_AkPa_ASa</v>
      </c>
      <c r="C44" s="1" t="s">
        <v>41</v>
      </c>
      <c r="D44" s="1" t="s">
        <v>124</v>
      </c>
      <c r="E44" s="13">
        <v>1187816</v>
      </c>
    </row>
    <row r="45" spans="1:5" x14ac:dyDescent="0.25">
      <c r="A45" s="3" t="s">
        <v>343</v>
      </c>
      <c r="B45" s="11" t="str">
        <f t="shared" si="0"/>
        <v>Bal_AkPa_USa</v>
      </c>
      <c r="C45" s="1" t="s">
        <v>42</v>
      </c>
      <c r="D45" s="1" t="s">
        <v>126</v>
      </c>
      <c r="E45" s="13">
        <v>6164816</v>
      </c>
    </row>
    <row r="46" spans="1:5" x14ac:dyDescent="0.25">
      <c r="A46" s="3" t="s">
        <v>344</v>
      </c>
      <c r="B46" s="11" t="str">
        <f t="shared" si="0"/>
        <v>Bal_AkPa_LBe</v>
      </c>
      <c r="C46" s="1" t="s">
        <v>43</v>
      </c>
      <c r="D46" s="1" t="s">
        <v>125</v>
      </c>
      <c r="E46" s="13">
        <v>24167006</v>
      </c>
    </row>
    <row r="47" spans="1:5" x14ac:dyDescent="0.25">
      <c r="A47" s="3" t="s">
        <v>388</v>
      </c>
      <c r="B47" s="11" t="str">
        <f t="shared" si="0"/>
        <v>Bal_AkPa_AkX</v>
      </c>
      <c r="C47" s="1" t="s">
        <v>44</v>
      </c>
      <c r="D47" s="1" t="s">
        <v>113</v>
      </c>
      <c r="E47" s="13">
        <v>2362686</v>
      </c>
    </row>
    <row r="48" spans="1:5" x14ac:dyDescent="0.25">
      <c r="A48" s="3" t="s">
        <v>389</v>
      </c>
      <c r="B48" s="11" t="str">
        <f t="shared" si="0"/>
        <v>Bal_AkPa_AkXTot</v>
      </c>
      <c r="C48" s="4" t="s">
        <v>45</v>
      </c>
      <c r="D48" s="4" t="s">
        <v>225</v>
      </c>
      <c r="E48" s="13">
        <v>33882324</v>
      </c>
    </row>
    <row r="49" spans="1:5" x14ac:dyDescent="0.25">
      <c r="A49" s="3" t="s">
        <v>393</v>
      </c>
      <c r="B49" s="11" t="str">
        <f t="shared" si="0"/>
        <v>Bal_AkPa_TrL</v>
      </c>
      <c r="C49" s="1" t="s">
        <v>66</v>
      </c>
      <c r="D49" s="1" t="s">
        <v>127</v>
      </c>
      <c r="E49" s="13">
        <v>13147233</v>
      </c>
    </row>
    <row r="50" spans="1:5" x14ac:dyDescent="0.25">
      <c r="A50" s="3" t="s">
        <v>391</v>
      </c>
      <c r="B50" s="11" t="str">
        <f t="shared" si="0"/>
        <v>Bal_AkPa_XPap</v>
      </c>
      <c r="C50" s="1" t="s">
        <v>67</v>
      </c>
      <c r="D50" s="1" t="s">
        <v>128</v>
      </c>
      <c r="E50" s="13">
        <v>2380394</v>
      </c>
    </row>
    <row r="51" spans="1:5" x14ac:dyDescent="0.25">
      <c r="A51" s="3" t="s">
        <v>392</v>
      </c>
      <c r="B51" s="11" t="str">
        <f t="shared" si="0"/>
        <v>Bal_AkPa_PapTot</v>
      </c>
      <c r="C51" s="4" t="s">
        <v>68</v>
      </c>
      <c r="D51" s="4" t="s">
        <v>226</v>
      </c>
      <c r="E51" s="13">
        <v>15527627</v>
      </c>
    </row>
    <row r="52" spans="1:5" x14ac:dyDescent="0.25">
      <c r="A52" s="3" t="s">
        <v>260</v>
      </c>
      <c r="B52" s="11" t="str">
        <f t="shared" si="0"/>
        <v>Bal_AkPa_AktTot</v>
      </c>
      <c r="C52" s="4" t="s">
        <v>69</v>
      </c>
      <c r="D52" s="4" t="s">
        <v>227</v>
      </c>
      <c r="E52" s="13">
        <v>2343882414</v>
      </c>
    </row>
    <row r="53" spans="1:5" x14ac:dyDescent="0.25">
      <c r="A53" s="2"/>
      <c r="C53" s="1"/>
      <c r="D53" s="1"/>
      <c r="E53" s="2"/>
    </row>
    <row r="54" spans="1:5" ht="15" customHeight="1" x14ac:dyDescent="0.25">
      <c r="A54" s="2"/>
      <c r="C54" s="1"/>
      <c r="D54" s="4" t="s">
        <v>129</v>
      </c>
      <c r="E54" s="2"/>
    </row>
    <row r="55" spans="1:5" x14ac:dyDescent="0.25">
      <c r="A55" s="3" t="s">
        <v>261</v>
      </c>
      <c r="B55" s="11" t="str">
        <f t="shared" ref="B55:B107" si="1">"Bal_"&amp;$B$7&amp;"_"&amp;$A55</f>
        <v>Bal_AkPa_AGk</v>
      </c>
      <c r="C55" s="1" t="s">
        <v>70</v>
      </c>
      <c r="D55" s="1" t="s">
        <v>160</v>
      </c>
      <c r="E55" s="13">
        <v>2809901</v>
      </c>
    </row>
    <row r="56" spans="1:5" x14ac:dyDescent="0.25">
      <c r="A56" s="3" t="s">
        <v>262</v>
      </c>
      <c r="B56" s="11" t="str">
        <f t="shared" si="1"/>
        <v>Bal_AkPa_OEm</v>
      </c>
      <c r="C56" s="1" t="s">
        <v>71</v>
      </c>
      <c r="D56" s="1" t="s">
        <v>161</v>
      </c>
      <c r="E56" s="13">
        <v>646992</v>
      </c>
    </row>
    <row r="57" spans="1:5" x14ac:dyDescent="0.25">
      <c r="A57" s="3" t="s">
        <v>400</v>
      </c>
      <c r="B57" s="11" t="str">
        <f t="shared" si="1"/>
        <v>Bal_AkPa_OhL</v>
      </c>
      <c r="C57" s="1" t="s">
        <v>72</v>
      </c>
      <c r="D57" s="1" t="s">
        <v>162</v>
      </c>
      <c r="E57" s="13">
        <v>0</v>
      </c>
    </row>
    <row r="58" spans="1:5" x14ac:dyDescent="0.25">
      <c r="A58" s="3" t="s">
        <v>263</v>
      </c>
      <c r="B58" s="11" t="str">
        <f t="shared" si="1"/>
        <v>Bal_AkPa_AVUE</v>
      </c>
      <c r="C58" s="1" t="s">
        <v>73</v>
      </c>
      <c r="D58" s="1" t="s">
        <v>163</v>
      </c>
      <c r="E58" s="13">
        <v>93281</v>
      </c>
    </row>
    <row r="59" spans="1:5" x14ac:dyDescent="0.25">
      <c r="A59" s="3" t="s">
        <v>264</v>
      </c>
      <c r="B59" s="11" t="str">
        <f t="shared" si="1"/>
        <v>Bal_AkPa_AVSB</v>
      </c>
      <c r="C59" s="1" t="s">
        <v>74</v>
      </c>
      <c r="D59" s="1" t="s">
        <v>164</v>
      </c>
      <c r="E59" s="13">
        <v>0</v>
      </c>
    </row>
    <row r="60" spans="1:5" x14ac:dyDescent="0.25">
      <c r="A60" s="3" t="s">
        <v>345</v>
      </c>
      <c r="B60" s="11" t="str">
        <f t="shared" si="1"/>
        <v>Bal_AkPa_XVr</v>
      </c>
      <c r="C60" s="1" t="s">
        <v>75</v>
      </c>
      <c r="D60" s="1" t="s">
        <v>165</v>
      </c>
      <c r="E60" s="13">
        <v>0</v>
      </c>
    </row>
    <row r="61" spans="1:5" x14ac:dyDescent="0.25">
      <c r="A61" s="3" t="s">
        <v>265</v>
      </c>
      <c r="B61" s="11" t="str">
        <f t="shared" si="1"/>
        <v>Bal_AkPa_AVTot</v>
      </c>
      <c r="C61" s="4" t="s">
        <v>76</v>
      </c>
      <c r="D61" s="4" t="s">
        <v>236</v>
      </c>
      <c r="E61" s="13">
        <v>93281</v>
      </c>
    </row>
    <row r="62" spans="1:5" x14ac:dyDescent="0.25">
      <c r="A62" s="3" t="s">
        <v>266</v>
      </c>
      <c r="B62" s="11" t="str">
        <f t="shared" si="1"/>
        <v>Bal_AkPa_Sif</v>
      </c>
      <c r="C62" s="1" t="s">
        <v>77</v>
      </c>
      <c r="D62" s="1" t="s">
        <v>166</v>
      </c>
      <c r="E62" s="13">
        <v>4048336</v>
      </c>
    </row>
    <row r="63" spans="1:5" x14ac:dyDescent="0.25">
      <c r="A63" s="3" t="s">
        <v>267</v>
      </c>
      <c r="B63" s="11" t="str">
        <f t="shared" si="1"/>
        <v>Bal_AkPa_VeH</v>
      </c>
      <c r="C63" s="1" t="s">
        <v>78</v>
      </c>
      <c r="D63" s="1" t="s">
        <v>167</v>
      </c>
      <c r="E63" s="13">
        <v>0</v>
      </c>
    </row>
    <row r="64" spans="1:5" x14ac:dyDescent="0.25">
      <c r="A64" s="3" t="s">
        <v>268</v>
      </c>
      <c r="B64" s="11" t="str">
        <f t="shared" si="1"/>
        <v>Bal_AkPa_XH</v>
      </c>
      <c r="C64" s="1" t="s">
        <v>79</v>
      </c>
      <c r="D64" s="1" t="s">
        <v>168</v>
      </c>
      <c r="E64" s="13">
        <v>0</v>
      </c>
    </row>
    <row r="65" spans="1:5" x14ac:dyDescent="0.25">
      <c r="A65" s="3" t="s">
        <v>269</v>
      </c>
      <c r="B65" s="11" t="str">
        <f t="shared" si="1"/>
        <v>Bal_AkPa_ResTot</v>
      </c>
      <c r="C65" s="4" t="s">
        <v>80</v>
      </c>
      <c r="D65" s="4" t="s">
        <v>237</v>
      </c>
      <c r="E65" s="13">
        <v>4048336</v>
      </c>
    </row>
    <row r="66" spans="1:5" x14ac:dyDescent="0.25">
      <c r="A66" s="3" t="s">
        <v>270</v>
      </c>
      <c r="B66" s="11" t="str">
        <f t="shared" si="1"/>
        <v>Bal_AkPa_OvUn</v>
      </c>
      <c r="C66" s="1" t="s">
        <v>81</v>
      </c>
      <c r="D66" s="1" t="s">
        <v>169</v>
      </c>
      <c r="E66" s="13">
        <v>48614246</v>
      </c>
    </row>
    <row r="67" spans="1:5" x14ac:dyDescent="0.25">
      <c r="A67" s="3" t="s">
        <v>346</v>
      </c>
      <c r="B67" s="11" t="str">
        <f t="shared" si="1"/>
        <v>Bal_AkPa_FUb</v>
      </c>
      <c r="C67" s="1" t="s">
        <v>82</v>
      </c>
      <c r="D67" s="1" t="s">
        <v>230</v>
      </c>
      <c r="E67" s="13">
        <v>102000</v>
      </c>
    </row>
    <row r="68" spans="1:5" x14ac:dyDescent="0.25">
      <c r="A68" s="3" t="s">
        <v>347</v>
      </c>
      <c r="B68" s="11" t="str">
        <f t="shared" si="1"/>
        <v>Bal_AkPa_Mi</v>
      </c>
      <c r="C68" s="1" t="s">
        <v>83</v>
      </c>
      <c r="D68" s="1" t="s">
        <v>229</v>
      </c>
      <c r="E68" s="13">
        <v>0</v>
      </c>
    </row>
    <row r="69" spans="1:5" x14ac:dyDescent="0.25">
      <c r="A69" s="3" t="s">
        <v>348</v>
      </c>
      <c r="B69" s="11" t="str">
        <f t="shared" si="1"/>
        <v>Bal_AkPa_EkTot</v>
      </c>
      <c r="C69" s="4" t="s">
        <v>84</v>
      </c>
      <c r="D69" s="4" t="s">
        <v>238</v>
      </c>
      <c r="E69" s="13">
        <v>56314755</v>
      </c>
    </row>
    <row r="70" spans="1:5" x14ac:dyDescent="0.25">
      <c r="A70" s="3" t="s">
        <v>291</v>
      </c>
      <c r="B70" s="11" t="str">
        <f t="shared" si="1"/>
        <v>Bal_AkPa_OKap</v>
      </c>
      <c r="C70" s="1" t="s">
        <v>130</v>
      </c>
      <c r="D70" s="1" t="s">
        <v>206</v>
      </c>
      <c r="E70" s="13">
        <v>17367158</v>
      </c>
    </row>
    <row r="71" spans="1:5" x14ac:dyDescent="0.25">
      <c r="A71" s="3" t="s">
        <v>349</v>
      </c>
      <c r="B71" s="11" t="str">
        <f t="shared" si="1"/>
        <v>Bal_AkPa_AnLk</v>
      </c>
      <c r="C71" s="1" t="s">
        <v>131</v>
      </c>
      <c r="D71" s="1" t="s">
        <v>207</v>
      </c>
      <c r="E71" s="13">
        <v>42033027</v>
      </c>
    </row>
    <row r="72" spans="1:5" x14ac:dyDescent="0.25">
      <c r="A72" s="3" t="s">
        <v>350</v>
      </c>
      <c r="B72" s="11" t="str">
        <f t="shared" si="1"/>
        <v>Bal_AkPa_ALTot</v>
      </c>
      <c r="C72" s="4" t="s">
        <v>132</v>
      </c>
      <c r="D72" s="4" t="s">
        <v>239</v>
      </c>
      <c r="E72" s="13">
        <v>59400185</v>
      </c>
    </row>
    <row r="73" spans="1:5" x14ac:dyDescent="0.25">
      <c r="A73" s="3" t="s">
        <v>351</v>
      </c>
      <c r="B73" s="11" t="str">
        <f t="shared" si="1"/>
        <v>Bal_AkPa_Phs</v>
      </c>
      <c r="C73" s="1" t="s">
        <v>133</v>
      </c>
      <c r="D73" s="1" t="s">
        <v>232</v>
      </c>
      <c r="E73" s="13">
        <v>3016892</v>
      </c>
    </row>
    <row r="74" spans="1:5" x14ac:dyDescent="0.25">
      <c r="A74" s="3" t="s">
        <v>352</v>
      </c>
      <c r="B74" s="11" t="str">
        <f t="shared" si="1"/>
        <v>Bal_AkPa_FmS</v>
      </c>
      <c r="C74" s="1" t="s">
        <v>134</v>
      </c>
      <c r="D74" s="1" t="s">
        <v>233</v>
      </c>
      <c r="E74" s="13">
        <v>10739</v>
      </c>
    </row>
    <row r="75" spans="1:5" x14ac:dyDescent="0.25">
      <c r="A75" s="3" t="s">
        <v>353</v>
      </c>
      <c r="B75" s="11" t="str">
        <f t="shared" si="1"/>
        <v>Bal_AkPa_GY</v>
      </c>
      <c r="C75" s="1" t="s">
        <v>135</v>
      </c>
      <c r="D75" s="1" t="s">
        <v>170</v>
      </c>
      <c r="E75" s="13">
        <v>574294858</v>
      </c>
    </row>
    <row r="76" spans="1:5" x14ac:dyDescent="0.25">
      <c r="A76" s="3" t="s">
        <v>401</v>
      </c>
      <c r="B76" s="11" t="str">
        <f t="shared" si="1"/>
        <v>Bal_AkPa_inBp</v>
      </c>
      <c r="C76" s="1" t="s">
        <v>136</v>
      </c>
      <c r="D76" s="1" t="s">
        <v>208</v>
      </c>
      <c r="E76" s="13">
        <v>229670716</v>
      </c>
    </row>
    <row r="77" spans="1:5" x14ac:dyDescent="0.25">
      <c r="A77" s="3" t="s">
        <v>354</v>
      </c>
      <c r="B77" s="11" t="str">
        <f t="shared" si="1"/>
        <v>Bal_AkPa_KoBp</v>
      </c>
      <c r="C77" s="1" t="s">
        <v>137</v>
      </c>
      <c r="D77" s="1" t="s">
        <v>209</v>
      </c>
      <c r="E77" s="13">
        <v>64427795</v>
      </c>
    </row>
    <row r="78" spans="1:5" x14ac:dyDescent="0.25">
      <c r="A78" s="3" t="s">
        <v>355</v>
      </c>
      <c r="B78" s="11" t="str">
        <f t="shared" si="1"/>
        <v>Bal_AkPa_RmGp</v>
      </c>
      <c r="C78" s="1" t="s">
        <v>138</v>
      </c>
      <c r="D78" s="1" t="s">
        <v>210</v>
      </c>
      <c r="E78" s="13">
        <v>5456377</v>
      </c>
    </row>
    <row r="79" spans="1:5" x14ac:dyDescent="0.25">
      <c r="A79" s="3" t="s">
        <v>356</v>
      </c>
      <c r="B79" s="11" t="str">
        <f t="shared" si="1"/>
        <v>Bal_AkPa_HGTot</v>
      </c>
      <c r="C79" s="4" t="s">
        <v>139</v>
      </c>
      <c r="D79" s="4" t="s">
        <v>240</v>
      </c>
      <c r="E79" s="13">
        <v>873849746</v>
      </c>
    </row>
    <row r="80" spans="1:5" x14ac:dyDescent="0.25">
      <c r="A80" s="3" t="s">
        <v>357</v>
      </c>
      <c r="B80" s="11" t="str">
        <f t="shared" si="1"/>
        <v>Bal_AkPa_HMrp</v>
      </c>
      <c r="C80" s="1" t="s">
        <v>140</v>
      </c>
      <c r="D80" s="1" t="s">
        <v>211</v>
      </c>
      <c r="E80" s="13">
        <v>1040923796</v>
      </c>
    </row>
    <row r="81" spans="1:5" x14ac:dyDescent="0.25">
      <c r="A81" s="3" t="s">
        <v>358</v>
      </c>
      <c r="B81" s="11" t="str">
        <f t="shared" si="1"/>
        <v>Bal_AkPa_RMrp</v>
      </c>
      <c r="C81" s="1" t="s">
        <v>141</v>
      </c>
      <c r="D81" s="1" t="s">
        <v>212</v>
      </c>
      <c r="E81" s="13">
        <v>514323</v>
      </c>
    </row>
    <row r="82" spans="1:5" x14ac:dyDescent="0.25">
      <c r="A82" s="3" t="s">
        <v>359</v>
      </c>
      <c r="B82" s="11" t="str">
        <f t="shared" si="1"/>
        <v>Bal_AkPa_MrpTot</v>
      </c>
      <c r="C82" s="4" t="s">
        <v>142</v>
      </c>
      <c r="D82" s="4" t="s">
        <v>241</v>
      </c>
      <c r="E82" s="13">
        <v>1041438119</v>
      </c>
    </row>
    <row r="83" spans="1:5" x14ac:dyDescent="0.25">
      <c r="A83" s="3" t="s">
        <v>289</v>
      </c>
      <c r="B83" s="11" t="str">
        <f t="shared" si="1"/>
        <v>Bal_AkPa_LPTot</v>
      </c>
      <c r="C83" s="4" t="s">
        <v>143</v>
      </c>
      <c r="D83" s="4" t="s">
        <v>242</v>
      </c>
      <c r="E83" s="13">
        <v>1915287864</v>
      </c>
    </row>
    <row r="84" spans="1:5" x14ac:dyDescent="0.25">
      <c r="A84" s="3" t="s">
        <v>360</v>
      </c>
      <c r="B84" s="11" t="str">
        <f t="shared" si="1"/>
        <v>Bal_AkPa_FmLi</v>
      </c>
      <c r="C84" s="1" t="s">
        <v>144</v>
      </c>
      <c r="D84" s="1" t="s">
        <v>213</v>
      </c>
      <c r="E84" s="13">
        <v>21529527</v>
      </c>
    </row>
    <row r="85" spans="1:5" x14ac:dyDescent="0.25">
      <c r="A85" s="3" t="s">
        <v>361</v>
      </c>
      <c r="B85" s="11" t="str">
        <f t="shared" si="1"/>
        <v>Bal_AkPa_EhS</v>
      </c>
      <c r="C85" s="1" t="s">
        <v>145</v>
      </c>
      <c r="D85" s="1" t="s">
        <v>214</v>
      </c>
      <c r="E85" s="13">
        <v>33918380</v>
      </c>
    </row>
    <row r="86" spans="1:5" x14ac:dyDescent="0.25">
      <c r="A86" s="3" t="s">
        <v>362</v>
      </c>
      <c r="B86" s="11" t="str">
        <f t="shared" si="1"/>
        <v>Bal_AkPa_RmS</v>
      </c>
      <c r="C86" s="1" t="s">
        <v>146</v>
      </c>
      <c r="D86" s="1" t="s">
        <v>215</v>
      </c>
      <c r="E86" s="13">
        <v>1709549</v>
      </c>
    </row>
    <row r="87" spans="1:5" x14ac:dyDescent="0.25">
      <c r="A87" s="3" t="s">
        <v>271</v>
      </c>
      <c r="B87" s="11" t="str">
        <f t="shared" si="1"/>
        <v>Bal_AkPa_HBP</v>
      </c>
      <c r="C87" s="1" t="s">
        <v>147</v>
      </c>
      <c r="D87" s="1" t="s">
        <v>171</v>
      </c>
      <c r="E87" s="13">
        <v>676793</v>
      </c>
    </row>
    <row r="88" spans="1:5" x14ac:dyDescent="0.25">
      <c r="A88" s="3" t="s">
        <v>363</v>
      </c>
      <c r="B88" s="11" t="str">
        <f t="shared" si="1"/>
        <v>Bal_AkPa_HFiTot</v>
      </c>
      <c r="C88" s="4" t="s">
        <v>148</v>
      </c>
      <c r="D88" s="4" t="s">
        <v>397</v>
      </c>
      <c r="E88" s="13">
        <v>1976149743</v>
      </c>
    </row>
    <row r="89" spans="1:5" x14ac:dyDescent="0.25">
      <c r="A89" s="3" t="s">
        <v>364</v>
      </c>
      <c r="B89" s="11" t="str">
        <f t="shared" si="1"/>
        <v>Bal_AkPa_PLF</v>
      </c>
      <c r="C89" s="1" t="s">
        <v>149</v>
      </c>
      <c r="D89" s="1" t="s">
        <v>172</v>
      </c>
      <c r="E89" s="13">
        <v>2495</v>
      </c>
    </row>
    <row r="90" spans="1:5" x14ac:dyDescent="0.25">
      <c r="A90" s="3" t="s">
        <v>365</v>
      </c>
      <c r="B90" s="11" t="str">
        <f t="shared" si="1"/>
        <v>Bal_AkPa_USf</v>
      </c>
      <c r="C90" s="1" t="s">
        <v>150</v>
      </c>
      <c r="D90" s="1" t="s">
        <v>173</v>
      </c>
      <c r="E90" s="13">
        <v>2391779</v>
      </c>
    </row>
    <row r="91" spans="1:5" x14ac:dyDescent="0.25">
      <c r="A91" s="3" t="s">
        <v>366</v>
      </c>
      <c r="B91" s="11" t="str">
        <f t="shared" si="1"/>
        <v>Bal_AkPa_XHen</v>
      </c>
      <c r="C91" s="1" t="s">
        <v>151</v>
      </c>
      <c r="D91" s="1" t="s">
        <v>174</v>
      </c>
      <c r="E91" s="13">
        <v>182761</v>
      </c>
    </row>
    <row r="92" spans="1:5" x14ac:dyDescent="0.25">
      <c r="A92" s="3" t="s">
        <v>367</v>
      </c>
      <c r="B92" s="11" t="str">
        <f t="shared" si="1"/>
        <v>Bal_AkPa_HFTot</v>
      </c>
      <c r="C92" s="4" t="s">
        <v>152</v>
      </c>
      <c r="D92" s="4" t="s">
        <v>394</v>
      </c>
      <c r="E92" s="13">
        <v>2577035</v>
      </c>
    </row>
    <row r="93" spans="1:5" x14ac:dyDescent="0.25">
      <c r="A93" s="3" t="s">
        <v>380</v>
      </c>
      <c r="B93" s="11" t="str">
        <f t="shared" si="1"/>
        <v>Bal_AkPa_Gfdep</v>
      </c>
      <c r="C93" s="1" t="s">
        <v>153</v>
      </c>
      <c r="D93" s="1" t="s">
        <v>114</v>
      </c>
      <c r="E93" s="13">
        <v>81183</v>
      </c>
    </row>
    <row r="94" spans="1:5" x14ac:dyDescent="0.25">
      <c r="A94" s="3" t="s">
        <v>272</v>
      </c>
      <c r="B94" s="11" t="str">
        <f t="shared" si="1"/>
        <v>Bal_AkPa_GDF</v>
      </c>
      <c r="C94" s="1" t="s">
        <v>154</v>
      </c>
      <c r="D94" s="1" t="s">
        <v>175</v>
      </c>
      <c r="E94" s="13">
        <v>1070602</v>
      </c>
    </row>
    <row r="95" spans="1:5" x14ac:dyDescent="0.25">
      <c r="A95" s="3" t="s">
        <v>273</v>
      </c>
      <c r="B95" s="11" t="str">
        <f t="shared" si="1"/>
        <v>Bal_AkPa_GGf</v>
      </c>
      <c r="C95" s="1" t="s">
        <v>155</v>
      </c>
      <c r="D95" s="1" t="s">
        <v>176</v>
      </c>
      <c r="E95" s="13">
        <v>385185</v>
      </c>
    </row>
    <row r="96" spans="1:5" x14ac:dyDescent="0.25">
      <c r="A96" s="3" t="s">
        <v>402</v>
      </c>
      <c r="B96" s="11" t="str">
        <f t="shared" si="1"/>
        <v>Bal_AkPa_OgL</v>
      </c>
      <c r="C96" s="1" t="s">
        <v>156</v>
      </c>
      <c r="D96" s="1" t="s">
        <v>177</v>
      </c>
      <c r="E96" s="13">
        <v>0</v>
      </c>
    </row>
    <row r="97" spans="1:5" x14ac:dyDescent="0.25">
      <c r="A97" s="3" t="s">
        <v>274</v>
      </c>
      <c r="B97" s="11" t="str">
        <f t="shared" si="1"/>
        <v>Bal_AkPa_KonG</v>
      </c>
      <c r="C97" s="1" t="s">
        <v>157</v>
      </c>
      <c r="D97" s="1" t="s">
        <v>178</v>
      </c>
      <c r="E97" s="13">
        <v>0</v>
      </c>
    </row>
    <row r="98" spans="1:5" x14ac:dyDescent="0.25">
      <c r="A98" s="3" t="s">
        <v>368</v>
      </c>
      <c r="B98" s="11" t="str">
        <f t="shared" si="1"/>
        <v>Bal_AkPa_UdG</v>
      </c>
      <c r="C98" s="1" t="s">
        <v>158</v>
      </c>
      <c r="D98" s="1" t="s">
        <v>186</v>
      </c>
      <c r="E98" s="13">
        <v>0</v>
      </c>
    </row>
    <row r="99" spans="1:5" x14ac:dyDescent="0.25">
      <c r="A99" s="3" t="s">
        <v>275</v>
      </c>
      <c r="B99" s="11" t="str">
        <f t="shared" si="1"/>
        <v>Bal_AkPa_GKre</v>
      </c>
      <c r="C99" s="1" t="s">
        <v>159</v>
      </c>
      <c r="D99" s="1" t="s">
        <v>179</v>
      </c>
      <c r="E99" s="13">
        <v>86750594</v>
      </c>
    </row>
    <row r="100" spans="1:5" x14ac:dyDescent="0.25">
      <c r="A100" s="3" t="s">
        <v>369</v>
      </c>
      <c r="B100" s="11" t="str">
        <f t="shared" si="1"/>
        <v>Bal_AkPa_GTv</v>
      </c>
      <c r="C100" s="1" t="s">
        <v>216</v>
      </c>
      <c r="D100" s="1" t="s">
        <v>180</v>
      </c>
      <c r="E100" s="13">
        <v>10116727</v>
      </c>
    </row>
    <row r="101" spans="1:5" x14ac:dyDescent="0.25">
      <c r="A101" s="3" t="s">
        <v>370</v>
      </c>
      <c r="B101" s="11" t="str">
        <f t="shared" si="1"/>
        <v>Bal_AkPa_GAv</v>
      </c>
      <c r="C101" s="1" t="s">
        <v>217</v>
      </c>
      <c r="D101" s="1" t="s">
        <v>181</v>
      </c>
      <c r="E101" s="13">
        <v>18121</v>
      </c>
    </row>
    <row r="102" spans="1:5" x14ac:dyDescent="0.25">
      <c r="A102" s="3" t="s">
        <v>371</v>
      </c>
      <c r="B102" s="11" t="str">
        <f t="shared" si="1"/>
        <v>Bal_AkPa_AkSf</v>
      </c>
      <c r="C102" s="1" t="s">
        <v>218</v>
      </c>
      <c r="D102" s="1" t="s">
        <v>182</v>
      </c>
      <c r="E102" s="13">
        <v>2000681</v>
      </c>
    </row>
    <row r="103" spans="1:5" x14ac:dyDescent="0.25">
      <c r="A103" s="3" t="s">
        <v>276</v>
      </c>
      <c r="B103" s="11" t="str">
        <f t="shared" si="1"/>
        <v>Bal_AkPa_MOF</v>
      </c>
      <c r="C103" s="1" t="s">
        <v>219</v>
      </c>
      <c r="D103" s="1" t="s">
        <v>183</v>
      </c>
      <c r="E103" s="13">
        <v>2470029</v>
      </c>
    </row>
    <row r="104" spans="1:5" x14ac:dyDescent="0.25">
      <c r="A104" s="3" t="s">
        <v>372</v>
      </c>
      <c r="B104" s="11" t="str">
        <f t="shared" si="1"/>
        <v>Bal_AkPa_XG</v>
      </c>
      <c r="C104" s="1" t="s">
        <v>220</v>
      </c>
      <c r="D104" s="1" t="s">
        <v>184</v>
      </c>
      <c r="E104" s="13">
        <v>142509958</v>
      </c>
    </row>
    <row r="105" spans="1:5" x14ac:dyDescent="0.25">
      <c r="A105" s="3" t="s">
        <v>277</v>
      </c>
      <c r="B105" s="11" t="str">
        <f t="shared" si="1"/>
        <v>Bal_AkPa_GTot</v>
      </c>
      <c r="C105" s="4" t="s">
        <v>231</v>
      </c>
      <c r="D105" s="4" t="s">
        <v>395</v>
      </c>
      <c r="E105" s="13">
        <v>245321898</v>
      </c>
    </row>
    <row r="106" spans="1:5" x14ac:dyDescent="0.25">
      <c r="A106" s="3" t="s">
        <v>373</v>
      </c>
      <c r="B106" s="11" t="str">
        <f t="shared" si="1"/>
        <v>Bal_AkPa_Pap</v>
      </c>
      <c r="C106" s="1" t="s">
        <v>234</v>
      </c>
      <c r="D106" s="1" t="s">
        <v>185</v>
      </c>
      <c r="E106" s="13">
        <v>4037615</v>
      </c>
    </row>
    <row r="107" spans="1:5" x14ac:dyDescent="0.25">
      <c r="A107" s="3" t="s">
        <v>374</v>
      </c>
      <c r="B107" s="11" t="str">
        <f t="shared" si="1"/>
        <v>Bal_AkPa_PasTot</v>
      </c>
      <c r="C107" s="4" t="s">
        <v>235</v>
      </c>
      <c r="D107" s="4" t="s">
        <v>396</v>
      </c>
      <c r="E107" s="13">
        <v>2343882414</v>
      </c>
    </row>
    <row r="108" spans="1:5" x14ac:dyDescent="0.25"/>
  </sheetData>
  <sheetProtection algorithmName="SHA-512" hashValue="UOhfSSdZqIftw74AM0LUwdWLK00pMbtar6H2o8tRyPvoLcnAQyGvO12AnfRqY2rXIXodybS9elkCrXSlvhjxew==" saltValue="WmSDFdQsFyQsxnwFgVxg/A==" spinCount="100000" sheet="1" objects="1" scenarios="1"/>
  <mergeCells count="3">
    <mergeCell ref="C4:E4"/>
    <mergeCell ref="C5:E5"/>
    <mergeCell ref="C1:D1"/>
  </mergeCells>
  <hyperlinks>
    <hyperlink ref="C1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scale="68" fitToWidth="0" fitToHeight="0" orientation="portrait" r:id="rId1"/>
  <headerFooter>
    <oddHeader>&amp;C&amp;G</oddHeader>
  </headerFooter>
  <rowBreaks count="1" manualBreakCount="1">
    <brk id="53" min="2" max="4" man="1"/>
  </rowBreaks>
  <ignoredErrors>
    <ignoredError sqref="C5" numberStoredAsText="1"/>
  </ignoredErrors>
  <legacyDrawingHF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WVK76"/>
  <sheetViews>
    <sheetView showGridLines="0" zoomScaleNormal="100" workbookViewId="0">
      <selection sqref="A1:B1"/>
    </sheetView>
  </sheetViews>
  <sheetFormatPr defaultColWidth="0" defaultRowHeight="15" zeroHeight="1" x14ac:dyDescent="0.25"/>
  <cols>
    <col min="1" max="1" width="71.7109375" style="48" customWidth="1"/>
    <col min="2" max="2" width="30.42578125" style="48" customWidth="1"/>
    <col min="3" max="3" width="1.85546875" style="48" customWidth="1"/>
    <col min="4" max="256" width="9.140625" style="48" hidden="1" customWidth="1"/>
    <col min="257" max="257" width="50.140625" style="48" hidden="1" customWidth="1"/>
    <col min="258" max="258" width="39.42578125" style="48" hidden="1" customWidth="1"/>
    <col min="259" max="259" width="1.85546875" style="48" hidden="1" customWidth="1"/>
    <col min="260" max="512" width="0" style="48" hidden="1"/>
    <col min="513" max="513" width="50.140625" style="48" hidden="1" customWidth="1"/>
    <col min="514" max="514" width="39.42578125" style="48" hidden="1" customWidth="1"/>
    <col min="515" max="515" width="1.85546875" style="48" hidden="1" customWidth="1"/>
    <col min="516" max="768" width="0" style="48" hidden="1"/>
    <col min="769" max="769" width="50.140625" style="48" hidden="1" customWidth="1"/>
    <col min="770" max="770" width="39.42578125" style="48" hidden="1" customWidth="1"/>
    <col min="771" max="771" width="1.85546875" style="48" hidden="1" customWidth="1"/>
    <col min="772" max="1024" width="0" style="48" hidden="1"/>
    <col min="1025" max="1025" width="50.140625" style="48" hidden="1" customWidth="1"/>
    <col min="1026" max="1026" width="39.42578125" style="48" hidden="1" customWidth="1"/>
    <col min="1027" max="1027" width="1.85546875" style="48" hidden="1" customWidth="1"/>
    <col min="1028" max="1280" width="0" style="48" hidden="1"/>
    <col min="1281" max="1281" width="50.140625" style="48" hidden="1" customWidth="1"/>
    <col min="1282" max="1282" width="39.42578125" style="48" hidden="1" customWidth="1"/>
    <col min="1283" max="1283" width="1.85546875" style="48" hidden="1" customWidth="1"/>
    <col min="1284" max="1536" width="0" style="48" hidden="1"/>
    <col min="1537" max="1537" width="50.140625" style="48" hidden="1" customWidth="1"/>
    <col min="1538" max="1538" width="39.42578125" style="48" hidden="1" customWidth="1"/>
    <col min="1539" max="1539" width="1.85546875" style="48" hidden="1" customWidth="1"/>
    <col min="1540" max="1792" width="0" style="48" hidden="1"/>
    <col min="1793" max="1793" width="50.140625" style="48" hidden="1" customWidth="1"/>
    <col min="1794" max="1794" width="39.42578125" style="48" hidden="1" customWidth="1"/>
    <col min="1795" max="1795" width="1.85546875" style="48" hidden="1" customWidth="1"/>
    <col min="1796" max="2048" width="0" style="48" hidden="1"/>
    <col min="2049" max="2049" width="50.140625" style="48" hidden="1" customWidth="1"/>
    <col min="2050" max="2050" width="39.42578125" style="48" hidden="1" customWidth="1"/>
    <col min="2051" max="2051" width="1.85546875" style="48" hidden="1" customWidth="1"/>
    <col min="2052" max="2304" width="0" style="48" hidden="1"/>
    <col min="2305" max="2305" width="50.140625" style="48" hidden="1" customWidth="1"/>
    <col min="2306" max="2306" width="39.42578125" style="48" hidden="1" customWidth="1"/>
    <col min="2307" max="2307" width="1.85546875" style="48" hidden="1" customWidth="1"/>
    <col min="2308" max="2560" width="0" style="48" hidden="1"/>
    <col min="2561" max="2561" width="50.140625" style="48" hidden="1" customWidth="1"/>
    <col min="2562" max="2562" width="39.42578125" style="48" hidden="1" customWidth="1"/>
    <col min="2563" max="2563" width="1.85546875" style="48" hidden="1" customWidth="1"/>
    <col min="2564" max="2816" width="0" style="48" hidden="1"/>
    <col min="2817" max="2817" width="50.140625" style="48" hidden="1" customWidth="1"/>
    <col min="2818" max="2818" width="39.42578125" style="48" hidden="1" customWidth="1"/>
    <col min="2819" max="2819" width="1.85546875" style="48" hidden="1" customWidth="1"/>
    <col min="2820" max="3072" width="0" style="48" hidden="1"/>
    <col min="3073" max="3073" width="50.140625" style="48" hidden="1" customWidth="1"/>
    <col min="3074" max="3074" width="39.42578125" style="48" hidden="1" customWidth="1"/>
    <col min="3075" max="3075" width="1.85546875" style="48" hidden="1" customWidth="1"/>
    <col min="3076" max="3328" width="0" style="48" hidden="1"/>
    <col min="3329" max="3329" width="50.140625" style="48" hidden="1" customWidth="1"/>
    <col min="3330" max="3330" width="39.42578125" style="48" hidden="1" customWidth="1"/>
    <col min="3331" max="3331" width="1.85546875" style="48" hidden="1" customWidth="1"/>
    <col min="3332" max="3584" width="0" style="48" hidden="1"/>
    <col min="3585" max="3585" width="50.140625" style="48" hidden="1" customWidth="1"/>
    <col min="3586" max="3586" width="39.42578125" style="48" hidden="1" customWidth="1"/>
    <col min="3587" max="3587" width="1.85546875" style="48" hidden="1" customWidth="1"/>
    <col min="3588" max="3840" width="0" style="48" hidden="1"/>
    <col min="3841" max="3841" width="50.140625" style="48" hidden="1" customWidth="1"/>
    <col min="3842" max="3842" width="39.42578125" style="48" hidden="1" customWidth="1"/>
    <col min="3843" max="3843" width="1.85546875" style="48" hidden="1" customWidth="1"/>
    <col min="3844" max="4096" width="0" style="48" hidden="1"/>
    <col min="4097" max="4097" width="50.140625" style="48" hidden="1" customWidth="1"/>
    <col min="4098" max="4098" width="39.42578125" style="48" hidden="1" customWidth="1"/>
    <col min="4099" max="4099" width="1.85546875" style="48" hidden="1" customWidth="1"/>
    <col min="4100" max="4352" width="0" style="48" hidden="1"/>
    <col min="4353" max="4353" width="50.140625" style="48" hidden="1" customWidth="1"/>
    <col min="4354" max="4354" width="39.42578125" style="48" hidden="1" customWidth="1"/>
    <col min="4355" max="4355" width="1.85546875" style="48" hidden="1" customWidth="1"/>
    <col min="4356" max="4608" width="0" style="48" hidden="1"/>
    <col min="4609" max="4609" width="50.140625" style="48" hidden="1" customWidth="1"/>
    <col min="4610" max="4610" width="39.42578125" style="48" hidden="1" customWidth="1"/>
    <col min="4611" max="4611" width="1.85546875" style="48" hidden="1" customWidth="1"/>
    <col min="4612" max="4864" width="0" style="48" hidden="1"/>
    <col min="4865" max="4865" width="50.140625" style="48" hidden="1" customWidth="1"/>
    <col min="4866" max="4866" width="39.42578125" style="48" hidden="1" customWidth="1"/>
    <col min="4867" max="4867" width="1.85546875" style="48" hidden="1" customWidth="1"/>
    <col min="4868" max="5120" width="0" style="48" hidden="1"/>
    <col min="5121" max="5121" width="50.140625" style="48" hidden="1" customWidth="1"/>
    <col min="5122" max="5122" width="39.42578125" style="48" hidden="1" customWidth="1"/>
    <col min="5123" max="5123" width="1.85546875" style="48" hidden="1" customWidth="1"/>
    <col min="5124" max="5376" width="0" style="48" hidden="1"/>
    <col min="5377" max="5377" width="50.140625" style="48" hidden="1" customWidth="1"/>
    <col min="5378" max="5378" width="39.42578125" style="48" hidden="1" customWidth="1"/>
    <col min="5379" max="5379" width="1.85546875" style="48" hidden="1" customWidth="1"/>
    <col min="5380" max="5632" width="0" style="48" hidden="1"/>
    <col min="5633" max="5633" width="50.140625" style="48" hidden="1" customWidth="1"/>
    <col min="5634" max="5634" width="39.42578125" style="48" hidden="1" customWidth="1"/>
    <col min="5635" max="5635" width="1.85546875" style="48" hidden="1" customWidth="1"/>
    <col min="5636" max="5888" width="0" style="48" hidden="1"/>
    <col min="5889" max="5889" width="50.140625" style="48" hidden="1" customWidth="1"/>
    <col min="5890" max="5890" width="39.42578125" style="48" hidden="1" customWidth="1"/>
    <col min="5891" max="5891" width="1.85546875" style="48" hidden="1" customWidth="1"/>
    <col min="5892" max="6144" width="0" style="48" hidden="1"/>
    <col min="6145" max="6145" width="50.140625" style="48" hidden="1" customWidth="1"/>
    <col min="6146" max="6146" width="39.42578125" style="48" hidden="1" customWidth="1"/>
    <col min="6147" max="6147" width="1.85546875" style="48" hidden="1" customWidth="1"/>
    <col min="6148" max="6400" width="0" style="48" hidden="1"/>
    <col min="6401" max="6401" width="50.140625" style="48" hidden="1" customWidth="1"/>
    <col min="6402" max="6402" width="39.42578125" style="48" hidden="1" customWidth="1"/>
    <col min="6403" max="6403" width="1.85546875" style="48" hidden="1" customWidth="1"/>
    <col min="6404" max="6656" width="0" style="48" hidden="1"/>
    <col min="6657" max="6657" width="50.140625" style="48" hidden="1" customWidth="1"/>
    <col min="6658" max="6658" width="39.42578125" style="48" hidden="1" customWidth="1"/>
    <col min="6659" max="6659" width="1.85546875" style="48" hidden="1" customWidth="1"/>
    <col min="6660" max="6912" width="0" style="48" hidden="1"/>
    <col min="6913" max="6913" width="50.140625" style="48" hidden="1" customWidth="1"/>
    <col min="6914" max="6914" width="39.42578125" style="48" hidden="1" customWidth="1"/>
    <col min="6915" max="6915" width="1.85546875" style="48" hidden="1" customWidth="1"/>
    <col min="6916" max="7168" width="0" style="48" hidden="1"/>
    <col min="7169" max="7169" width="50.140625" style="48" hidden="1" customWidth="1"/>
    <col min="7170" max="7170" width="39.42578125" style="48" hidden="1" customWidth="1"/>
    <col min="7171" max="7171" width="1.85546875" style="48" hidden="1" customWidth="1"/>
    <col min="7172" max="7424" width="0" style="48" hidden="1"/>
    <col min="7425" max="7425" width="50.140625" style="48" hidden="1" customWidth="1"/>
    <col min="7426" max="7426" width="39.42578125" style="48" hidden="1" customWidth="1"/>
    <col min="7427" max="7427" width="1.85546875" style="48" hidden="1" customWidth="1"/>
    <col min="7428" max="7680" width="0" style="48" hidden="1"/>
    <col min="7681" max="7681" width="50.140625" style="48" hidden="1" customWidth="1"/>
    <col min="7682" max="7682" width="39.42578125" style="48" hidden="1" customWidth="1"/>
    <col min="7683" max="7683" width="1.85546875" style="48" hidden="1" customWidth="1"/>
    <col min="7684" max="7936" width="0" style="48" hidden="1"/>
    <col min="7937" max="7937" width="50.140625" style="48" hidden="1" customWidth="1"/>
    <col min="7938" max="7938" width="39.42578125" style="48" hidden="1" customWidth="1"/>
    <col min="7939" max="7939" width="1.85546875" style="48" hidden="1" customWidth="1"/>
    <col min="7940" max="8192" width="0" style="48" hidden="1"/>
    <col min="8193" max="8193" width="50.140625" style="48" hidden="1" customWidth="1"/>
    <col min="8194" max="8194" width="39.42578125" style="48" hidden="1" customWidth="1"/>
    <col min="8195" max="8195" width="1.85546875" style="48" hidden="1" customWidth="1"/>
    <col min="8196" max="8448" width="0" style="48" hidden="1"/>
    <col min="8449" max="8449" width="50.140625" style="48" hidden="1" customWidth="1"/>
    <col min="8450" max="8450" width="39.42578125" style="48" hidden="1" customWidth="1"/>
    <col min="8451" max="8451" width="1.85546875" style="48" hidden="1" customWidth="1"/>
    <col min="8452" max="8704" width="0" style="48" hidden="1"/>
    <col min="8705" max="8705" width="50.140625" style="48" hidden="1" customWidth="1"/>
    <col min="8706" max="8706" width="39.42578125" style="48" hidden="1" customWidth="1"/>
    <col min="8707" max="8707" width="1.85546875" style="48" hidden="1" customWidth="1"/>
    <col min="8708" max="8960" width="0" style="48" hidden="1"/>
    <col min="8961" max="8961" width="50.140625" style="48" hidden="1" customWidth="1"/>
    <col min="8962" max="8962" width="39.42578125" style="48" hidden="1" customWidth="1"/>
    <col min="8963" max="8963" width="1.85546875" style="48" hidden="1" customWidth="1"/>
    <col min="8964" max="9216" width="0" style="48" hidden="1"/>
    <col min="9217" max="9217" width="50.140625" style="48" hidden="1" customWidth="1"/>
    <col min="9218" max="9218" width="39.42578125" style="48" hidden="1" customWidth="1"/>
    <col min="9219" max="9219" width="1.85546875" style="48" hidden="1" customWidth="1"/>
    <col min="9220" max="9472" width="0" style="48" hidden="1"/>
    <col min="9473" max="9473" width="50.140625" style="48" hidden="1" customWidth="1"/>
    <col min="9474" max="9474" width="39.42578125" style="48" hidden="1" customWidth="1"/>
    <col min="9475" max="9475" width="1.85546875" style="48" hidden="1" customWidth="1"/>
    <col min="9476" max="9728" width="0" style="48" hidden="1"/>
    <col min="9729" max="9729" width="50.140625" style="48" hidden="1" customWidth="1"/>
    <col min="9730" max="9730" width="39.42578125" style="48" hidden="1" customWidth="1"/>
    <col min="9731" max="9731" width="1.85546875" style="48" hidden="1" customWidth="1"/>
    <col min="9732" max="9984" width="0" style="48" hidden="1"/>
    <col min="9985" max="9985" width="50.140625" style="48" hidden="1" customWidth="1"/>
    <col min="9986" max="9986" width="39.42578125" style="48" hidden="1" customWidth="1"/>
    <col min="9987" max="9987" width="1.85546875" style="48" hidden="1" customWidth="1"/>
    <col min="9988" max="10240" width="0" style="48" hidden="1"/>
    <col min="10241" max="10241" width="50.140625" style="48" hidden="1" customWidth="1"/>
    <col min="10242" max="10242" width="39.42578125" style="48" hidden="1" customWidth="1"/>
    <col min="10243" max="10243" width="1.85546875" style="48" hidden="1" customWidth="1"/>
    <col min="10244" max="10496" width="0" style="48" hidden="1"/>
    <col min="10497" max="10497" width="50.140625" style="48" hidden="1" customWidth="1"/>
    <col min="10498" max="10498" width="39.42578125" style="48" hidden="1" customWidth="1"/>
    <col min="10499" max="10499" width="1.85546875" style="48" hidden="1" customWidth="1"/>
    <col min="10500" max="10752" width="0" style="48" hidden="1"/>
    <col min="10753" max="10753" width="50.140625" style="48" hidden="1" customWidth="1"/>
    <col min="10754" max="10754" width="39.42578125" style="48" hidden="1" customWidth="1"/>
    <col min="10755" max="10755" width="1.85546875" style="48" hidden="1" customWidth="1"/>
    <col min="10756" max="11008" width="0" style="48" hidden="1"/>
    <col min="11009" max="11009" width="50.140625" style="48" hidden="1" customWidth="1"/>
    <col min="11010" max="11010" width="39.42578125" style="48" hidden="1" customWidth="1"/>
    <col min="11011" max="11011" width="1.85546875" style="48" hidden="1" customWidth="1"/>
    <col min="11012" max="11264" width="0" style="48" hidden="1"/>
    <col min="11265" max="11265" width="50.140625" style="48" hidden="1" customWidth="1"/>
    <col min="11266" max="11266" width="39.42578125" style="48" hidden="1" customWidth="1"/>
    <col min="11267" max="11267" width="1.85546875" style="48" hidden="1" customWidth="1"/>
    <col min="11268" max="11520" width="0" style="48" hidden="1"/>
    <col min="11521" max="11521" width="50.140625" style="48" hidden="1" customWidth="1"/>
    <col min="11522" max="11522" width="39.42578125" style="48" hidden="1" customWidth="1"/>
    <col min="11523" max="11523" width="1.85546875" style="48" hidden="1" customWidth="1"/>
    <col min="11524" max="11776" width="0" style="48" hidden="1"/>
    <col min="11777" max="11777" width="50.140625" style="48" hidden="1" customWidth="1"/>
    <col min="11778" max="11778" width="39.42578125" style="48" hidden="1" customWidth="1"/>
    <col min="11779" max="11779" width="1.85546875" style="48" hidden="1" customWidth="1"/>
    <col min="11780" max="12032" width="0" style="48" hidden="1"/>
    <col min="12033" max="12033" width="50.140625" style="48" hidden="1" customWidth="1"/>
    <col min="12034" max="12034" width="39.42578125" style="48" hidden="1" customWidth="1"/>
    <col min="12035" max="12035" width="1.85546875" style="48" hidden="1" customWidth="1"/>
    <col min="12036" max="12288" width="0" style="48" hidden="1"/>
    <col min="12289" max="12289" width="50.140625" style="48" hidden="1" customWidth="1"/>
    <col min="12290" max="12290" width="39.42578125" style="48" hidden="1" customWidth="1"/>
    <col min="12291" max="12291" width="1.85546875" style="48" hidden="1" customWidth="1"/>
    <col min="12292" max="12544" width="0" style="48" hidden="1"/>
    <col min="12545" max="12545" width="50.140625" style="48" hidden="1" customWidth="1"/>
    <col min="12546" max="12546" width="39.42578125" style="48" hidden="1" customWidth="1"/>
    <col min="12547" max="12547" width="1.85546875" style="48" hidden="1" customWidth="1"/>
    <col min="12548" max="12800" width="0" style="48" hidden="1"/>
    <col min="12801" max="12801" width="50.140625" style="48" hidden="1" customWidth="1"/>
    <col min="12802" max="12802" width="39.42578125" style="48" hidden="1" customWidth="1"/>
    <col min="12803" max="12803" width="1.85546875" style="48" hidden="1" customWidth="1"/>
    <col min="12804" max="13056" width="0" style="48" hidden="1"/>
    <col min="13057" max="13057" width="50.140625" style="48" hidden="1" customWidth="1"/>
    <col min="13058" max="13058" width="39.42578125" style="48" hidden="1" customWidth="1"/>
    <col min="13059" max="13059" width="1.85546875" style="48" hidden="1" customWidth="1"/>
    <col min="13060" max="13312" width="0" style="48" hidden="1"/>
    <col min="13313" max="13313" width="50.140625" style="48" hidden="1" customWidth="1"/>
    <col min="13314" max="13314" width="39.42578125" style="48" hidden="1" customWidth="1"/>
    <col min="13315" max="13315" width="1.85546875" style="48" hidden="1" customWidth="1"/>
    <col min="13316" max="13568" width="0" style="48" hidden="1"/>
    <col min="13569" max="13569" width="50.140625" style="48" hidden="1" customWidth="1"/>
    <col min="13570" max="13570" width="39.42578125" style="48" hidden="1" customWidth="1"/>
    <col min="13571" max="13571" width="1.85546875" style="48" hidden="1" customWidth="1"/>
    <col min="13572" max="13824" width="0" style="48" hidden="1"/>
    <col min="13825" max="13825" width="50.140625" style="48" hidden="1" customWidth="1"/>
    <col min="13826" max="13826" width="39.42578125" style="48" hidden="1" customWidth="1"/>
    <col min="13827" max="13827" width="1.85546875" style="48" hidden="1" customWidth="1"/>
    <col min="13828" max="14080" width="0" style="48" hidden="1"/>
    <col min="14081" max="14081" width="50.140625" style="48" hidden="1" customWidth="1"/>
    <col min="14082" max="14082" width="39.42578125" style="48" hidden="1" customWidth="1"/>
    <col min="14083" max="14083" width="1.85546875" style="48" hidden="1" customWidth="1"/>
    <col min="14084" max="14336" width="0" style="48" hidden="1"/>
    <col min="14337" max="14337" width="50.140625" style="48" hidden="1" customWidth="1"/>
    <col min="14338" max="14338" width="39.42578125" style="48" hidden="1" customWidth="1"/>
    <col min="14339" max="14339" width="1.85546875" style="48" hidden="1" customWidth="1"/>
    <col min="14340" max="14592" width="0" style="48" hidden="1"/>
    <col min="14593" max="14593" width="50.140625" style="48" hidden="1" customWidth="1"/>
    <col min="14594" max="14594" width="39.42578125" style="48" hidden="1" customWidth="1"/>
    <col min="14595" max="14595" width="1.85546875" style="48" hidden="1" customWidth="1"/>
    <col min="14596" max="14848" width="0" style="48" hidden="1"/>
    <col min="14849" max="14849" width="50.140625" style="48" hidden="1" customWidth="1"/>
    <col min="14850" max="14850" width="39.42578125" style="48" hidden="1" customWidth="1"/>
    <col min="14851" max="14851" width="1.85546875" style="48" hidden="1" customWidth="1"/>
    <col min="14852" max="15104" width="0" style="48" hidden="1"/>
    <col min="15105" max="15105" width="50.140625" style="48" hidden="1" customWidth="1"/>
    <col min="15106" max="15106" width="39.42578125" style="48" hidden="1" customWidth="1"/>
    <col min="15107" max="15107" width="1.85546875" style="48" hidden="1" customWidth="1"/>
    <col min="15108" max="15360" width="0" style="48" hidden="1"/>
    <col min="15361" max="15361" width="50.140625" style="48" hidden="1" customWidth="1"/>
    <col min="15362" max="15362" width="39.42578125" style="48" hidden="1" customWidth="1"/>
    <col min="15363" max="15363" width="1.85546875" style="48" hidden="1" customWidth="1"/>
    <col min="15364" max="15616" width="0" style="48" hidden="1"/>
    <col min="15617" max="15617" width="50.140625" style="48" hidden="1" customWidth="1"/>
    <col min="15618" max="15618" width="39.42578125" style="48" hidden="1" customWidth="1"/>
    <col min="15619" max="15619" width="1.85546875" style="48" hidden="1" customWidth="1"/>
    <col min="15620" max="15872" width="0" style="48" hidden="1"/>
    <col min="15873" max="15873" width="50.140625" style="48" hidden="1" customWidth="1"/>
    <col min="15874" max="15874" width="39.42578125" style="48" hidden="1" customWidth="1"/>
    <col min="15875" max="15875" width="1.85546875" style="48" hidden="1" customWidth="1"/>
    <col min="15876" max="16128" width="0" style="48" hidden="1"/>
    <col min="16129" max="16129" width="50.140625" style="48" hidden="1" customWidth="1"/>
    <col min="16130" max="16130" width="39.42578125" style="48" hidden="1" customWidth="1"/>
    <col min="16131" max="16131" width="1.85546875" style="48" hidden="1" customWidth="1"/>
    <col min="16132" max="16384" width="0" style="48" hidden="1"/>
  </cols>
  <sheetData>
    <row r="1" spans="1:3" x14ac:dyDescent="0.25">
      <c r="A1" s="81" t="s">
        <v>604</v>
      </c>
      <c r="B1" s="81"/>
    </row>
    <row r="2" spans="1:3" ht="21" x14ac:dyDescent="0.35">
      <c r="A2" s="49"/>
    </row>
    <row r="3" spans="1:3" ht="46.5" customHeight="1" x14ac:dyDescent="0.25">
      <c r="A3" s="88" t="s">
        <v>1156</v>
      </c>
      <c r="B3" s="89"/>
    </row>
    <row r="4" spans="1:3" s="37" customFormat="1" x14ac:dyDescent="0.25">
      <c r="A4" s="54"/>
      <c r="B4" s="15"/>
      <c r="C4" s="26"/>
    </row>
    <row r="5" spans="1:3" s="37" customFormat="1" x14ac:dyDescent="0.25">
      <c r="A5" s="5" t="s">
        <v>1100</v>
      </c>
      <c r="B5" s="15"/>
      <c r="C5" s="26"/>
    </row>
    <row r="6" spans="1:3" s="37" customFormat="1" x14ac:dyDescent="0.25">
      <c r="A6" s="15" t="s">
        <v>579</v>
      </c>
      <c r="B6" s="15" t="s">
        <v>1126</v>
      </c>
      <c r="C6" s="26"/>
    </row>
    <row r="7" spans="1:3" s="37" customFormat="1" x14ac:dyDescent="0.25">
      <c r="A7" s="15" t="s">
        <v>580</v>
      </c>
      <c r="B7" s="15" t="s">
        <v>1101</v>
      </c>
      <c r="C7" s="26"/>
    </row>
    <row r="8" spans="1:3" s="37" customFormat="1" x14ac:dyDescent="0.25">
      <c r="A8" s="15" t="s">
        <v>1144</v>
      </c>
      <c r="B8" s="15" t="s">
        <v>1101</v>
      </c>
      <c r="C8" s="26"/>
    </row>
    <row r="9" spans="1:3" s="37" customFormat="1" x14ac:dyDescent="0.25">
      <c r="A9" s="15" t="s">
        <v>581</v>
      </c>
      <c r="B9" s="15" t="s">
        <v>1127</v>
      </c>
      <c r="C9" s="26"/>
    </row>
    <row r="10" spans="1:3" s="37" customFormat="1" x14ac:dyDescent="0.25">
      <c r="A10" s="15" t="s">
        <v>582</v>
      </c>
      <c r="B10" s="15" t="s">
        <v>1159</v>
      </c>
      <c r="C10" s="26"/>
    </row>
    <row r="11" spans="1:3" s="37" customFormat="1" x14ac:dyDescent="0.25">
      <c r="A11" s="15" t="s">
        <v>583</v>
      </c>
      <c r="B11" s="15" t="s">
        <v>1102</v>
      </c>
      <c r="C11" s="26"/>
    </row>
    <row r="12" spans="1:3" s="37" customFormat="1" x14ac:dyDescent="0.25">
      <c r="A12" s="15" t="s">
        <v>1147</v>
      </c>
      <c r="B12" s="15" t="s">
        <v>1103</v>
      </c>
      <c r="C12" s="26"/>
    </row>
    <row r="13" spans="1:3" s="37" customFormat="1" x14ac:dyDescent="0.25">
      <c r="A13" s="15" t="s">
        <v>584</v>
      </c>
      <c r="B13" s="15" t="s">
        <v>1128</v>
      </c>
      <c r="C13" s="26"/>
    </row>
    <row r="14" spans="1:3" s="37" customFormat="1" x14ac:dyDescent="0.25">
      <c r="A14" s="15" t="s">
        <v>587</v>
      </c>
      <c r="B14" s="15" t="s">
        <v>1106</v>
      </c>
      <c r="C14" s="26"/>
    </row>
    <row r="15" spans="1:3" s="37" customFormat="1" x14ac:dyDescent="0.25">
      <c r="A15" s="15" t="s">
        <v>588</v>
      </c>
      <c r="B15" s="15" t="s">
        <v>1153</v>
      </c>
      <c r="C15" s="26"/>
    </row>
    <row r="16" spans="1:3" s="37" customFormat="1" x14ac:dyDescent="0.25">
      <c r="A16" s="15" t="s">
        <v>585</v>
      </c>
      <c r="B16" s="15" t="s">
        <v>1107</v>
      </c>
      <c r="C16" s="26"/>
    </row>
    <row r="17" spans="1:3" s="37" customFormat="1" x14ac:dyDescent="0.25">
      <c r="A17" s="15" t="s">
        <v>586</v>
      </c>
      <c r="B17" s="15" t="s">
        <v>1129</v>
      </c>
      <c r="C17" s="26"/>
    </row>
    <row r="18" spans="1:3" s="37" customFormat="1" x14ac:dyDescent="0.25">
      <c r="A18" s="15" t="s">
        <v>1146</v>
      </c>
      <c r="B18" s="15" t="s">
        <v>1160</v>
      </c>
      <c r="C18" s="26"/>
    </row>
    <row r="19" spans="1:3" s="37" customFormat="1" x14ac:dyDescent="0.25">
      <c r="A19" s="15" t="s">
        <v>589</v>
      </c>
      <c r="B19" s="15" t="s">
        <v>1108</v>
      </c>
      <c r="C19" s="26"/>
    </row>
    <row r="20" spans="1:3" s="37" customFormat="1" x14ac:dyDescent="0.25">
      <c r="A20" s="15" t="s">
        <v>590</v>
      </c>
      <c r="B20" s="15" t="s">
        <v>1105</v>
      </c>
      <c r="C20" s="26"/>
    </row>
    <row r="21" spans="1:3" s="37" customFormat="1" x14ac:dyDescent="0.25">
      <c r="A21" s="15" t="s">
        <v>591</v>
      </c>
      <c r="B21" s="15" t="s">
        <v>1114</v>
      </c>
      <c r="C21" s="26"/>
    </row>
    <row r="22" spans="1:3" s="37" customFormat="1" x14ac:dyDescent="0.25">
      <c r="A22" s="15" t="s">
        <v>1155</v>
      </c>
      <c r="B22" s="15" t="s">
        <v>1104</v>
      </c>
      <c r="C22" s="26"/>
    </row>
    <row r="23" spans="1:3" s="63" customFormat="1" x14ac:dyDescent="0.25">
      <c r="A23" s="15"/>
      <c r="B23" s="15"/>
      <c r="C23" s="26"/>
    </row>
    <row r="24" spans="1:3" s="37" customFormat="1" x14ac:dyDescent="0.25">
      <c r="A24" s="15"/>
      <c r="B24" s="15"/>
      <c r="C24" s="26"/>
    </row>
    <row r="25" spans="1:3" s="37" customFormat="1" x14ac:dyDescent="0.25">
      <c r="A25" s="5" t="s">
        <v>1109</v>
      </c>
      <c r="B25" s="15"/>
      <c r="C25" s="26"/>
    </row>
    <row r="26" spans="1:3" s="37" customFormat="1" x14ac:dyDescent="0.25">
      <c r="A26" s="15" t="s">
        <v>592</v>
      </c>
      <c r="B26" s="15" t="s">
        <v>1127</v>
      </c>
      <c r="C26" s="26"/>
    </row>
    <row r="27" spans="1:3" s="37" customFormat="1" x14ac:dyDescent="0.25">
      <c r="A27" s="15" t="s">
        <v>593</v>
      </c>
      <c r="B27" s="15" t="s">
        <v>1110</v>
      </c>
      <c r="C27" s="26"/>
    </row>
    <row r="28" spans="1:3" s="37" customFormat="1" x14ac:dyDescent="0.25">
      <c r="A28" s="15" t="s">
        <v>594</v>
      </c>
      <c r="B28" s="15" t="s">
        <v>1110</v>
      </c>
      <c r="C28" s="26"/>
    </row>
    <row r="29" spans="1:3" s="37" customFormat="1" x14ac:dyDescent="0.25">
      <c r="A29" s="15" t="s">
        <v>1154</v>
      </c>
      <c r="B29" s="15" t="s">
        <v>1112</v>
      </c>
      <c r="C29" s="26"/>
    </row>
    <row r="30" spans="1:3" s="37" customFormat="1" x14ac:dyDescent="0.25">
      <c r="A30" s="15" t="s">
        <v>1148</v>
      </c>
      <c r="B30" s="15" t="s">
        <v>1127</v>
      </c>
      <c r="C30" s="26"/>
    </row>
    <row r="31" spans="1:3" s="37" customFormat="1" x14ac:dyDescent="0.25">
      <c r="A31" s="15" t="s">
        <v>599</v>
      </c>
      <c r="B31" s="15" t="s">
        <v>1127</v>
      </c>
      <c r="C31" s="26"/>
    </row>
    <row r="32" spans="1:3" s="37" customFormat="1" x14ac:dyDescent="0.25">
      <c r="A32" s="15" t="s">
        <v>600</v>
      </c>
      <c r="B32" s="15" t="s">
        <v>1127</v>
      </c>
      <c r="C32" s="26"/>
    </row>
    <row r="33" spans="1:3" s="37" customFormat="1" x14ac:dyDescent="0.25">
      <c r="A33" s="15" t="s">
        <v>1149</v>
      </c>
      <c r="B33" s="15" t="s">
        <v>1129</v>
      </c>
      <c r="C33" s="26"/>
    </row>
    <row r="34" spans="1:3" s="37" customFormat="1" x14ac:dyDescent="0.25">
      <c r="A34" s="15" t="s">
        <v>601</v>
      </c>
      <c r="B34" s="15" t="s">
        <v>1129</v>
      </c>
      <c r="C34" s="26"/>
    </row>
    <row r="35" spans="1:3" s="37" customFormat="1" x14ac:dyDescent="0.25">
      <c r="A35" s="15" t="s">
        <v>602</v>
      </c>
      <c r="B35" s="15" t="s">
        <v>1129</v>
      </c>
      <c r="C35" s="26"/>
    </row>
    <row r="36" spans="1:3" s="37" customFormat="1" x14ac:dyDescent="0.25">
      <c r="A36" s="15" t="s">
        <v>603</v>
      </c>
      <c r="B36" s="15" t="s">
        <v>1113</v>
      </c>
      <c r="C36" s="26"/>
    </row>
    <row r="37" spans="1:3" s="37" customFormat="1" x14ac:dyDescent="0.25">
      <c r="A37" s="15" t="s">
        <v>598</v>
      </c>
      <c r="B37" s="15" t="s">
        <v>1106</v>
      </c>
      <c r="C37" s="26"/>
    </row>
    <row r="38" spans="1:3" s="37" customFormat="1" x14ac:dyDescent="0.25">
      <c r="A38" s="15" t="s">
        <v>1143</v>
      </c>
      <c r="B38" s="15" t="s">
        <v>1111</v>
      </c>
      <c r="C38" s="26"/>
    </row>
    <row r="39" spans="1:3" s="37" customFormat="1" x14ac:dyDescent="0.25">
      <c r="A39" s="52"/>
      <c r="B39" s="52"/>
      <c r="C39" s="26"/>
    </row>
    <row r="40" spans="1:3" s="37" customFormat="1" hidden="1" x14ac:dyDescent="0.25">
      <c r="A40" s="52"/>
      <c r="B40" s="52"/>
      <c r="C40" s="26"/>
    </row>
    <row r="41" spans="1:3" s="37" customFormat="1" hidden="1" x14ac:dyDescent="0.25">
      <c r="A41" s="52"/>
      <c r="B41" s="52"/>
      <c r="C41" s="26"/>
    </row>
    <row r="42" spans="1:3" s="37" customFormat="1" hidden="1" x14ac:dyDescent="0.25">
      <c r="A42" s="52"/>
      <c r="B42" s="52"/>
      <c r="C42" s="26"/>
    </row>
    <row r="43" spans="1:3" hidden="1" x14ac:dyDescent="0.25">
      <c r="A43" s="52"/>
      <c r="B43" s="52"/>
    </row>
    <row r="44" spans="1:3" hidden="1" x14ac:dyDescent="0.25">
      <c r="A44" s="52"/>
      <c r="B44" s="52"/>
    </row>
    <row r="45" spans="1:3" hidden="1" x14ac:dyDescent="0.25">
      <c r="A45" s="52"/>
      <c r="B45" s="52"/>
    </row>
    <row r="46" spans="1:3" hidden="1" x14ac:dyDescent="0.25">
      <c r="A46" s="51"/>
      <c r="B46" s="51"/>
    </row>
    <row r="47" spans="1:3" ht="15.75" hidden="1" x14ac:dyDescent="0.25">
      <c r="A47" s="50"/>
    </row>
    <row r="48" spans="1:3" hidden="1" x14ac:dyDescent="0.25"/>
    <row r="49" hidden="1" x14ac:dyDescent="0.25"/>
    <row r="50" hidden="1" x14ac:dyDescent="0.25"/>
    <row r="51" hidden="1" x14ac:dyDescent="0.25"/>
    <row r="52" hidden="1" x14ac:dyDescent="0.25"/>
    <row r="53" hidden="1" x14ac:dyDescent="0.25"/>
    <row r="54" hidden="1" x14ac:dyDescent="0.25"/>
    <row r="55" hidden="1" x14ac:dyDescent="0.25"/>
    <row r="56" hidden="1" x14ac:dyDescent="0.25"/>
    <row r="57" hidden="1" x14ac:dyDescent="0.25"/>
    <row r="58" hidden="1" x14ac:dyDescent="0.25"/>
    <row r="59" hidden="1" x14ac:dyDescent="0.25"/>
    <row r="60" hidden="1" x14ac:dyDescent="0.25"/>
    <row r="61" hidden="1" x14ac:dyDescent="0.25"/>
    <row r="62" hidden="1" x14ac:dyDescent="0.25"/>
    <row r="63" hidden="1" x14ac:dyDescent="0.25"/>
    <row r="64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</sheetData>
  <sheetProtection algorithmName="SHA-512" hashValue="OyD1HAkgCpnZOrzVvGbBBQRS7yZQ2mhWQlmpRdmsZvnaw00LIC0NUKcaXXgJStfSccEbELn7JRDkpF47eHoKEQ==" saltValue="AM9JCHVskF9Q8WqgKIXwuQ==" spinCount="100000" sheet="1" objects="1" scenarios="1"/>
  <mergeCells count="2">
    <mergeCell ref="A3:B3"/>
    <mergeCell ref="A1:B1"/>
  </mergeCells>
  <hyperlinks>
    <hyperlink ref="A1" location="Indholdsfortegnelse!A1" display="Tilbage til indholdsfortegnelsen"/>
  </hyperlinks>
  <pageMargins left="0.70866141732283472" right="0.70866141732283472" top="1.3779527559055118" bottom="0.74803149606299213" header="0.31496062992125984" footer="0.31496062992125984"/>
  <pageSetup paperSize="9" scale="86" orientation="portrait" horizontalDpi="1200" verticalDpi="1200" r:id="rId1"/>
  <headerFooter>
    <oddHeader>&amp;C&amp;G</oddHeader>
  </headerFooter>
  <rowBreaks count="1" manualBreakCount="1">
    <brk id="20" max="1" man="1"/>
  </rowBreaks>
  <legacyDrawingHF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WVK50"/>
  <sheetViews>
    <sheetView showGridLines="0" zoomScaleNormal="100" workbookViewId="0">
      <selection sqref="A1:B1"/>
    </sheetView>
  </sheetViews>
  <sheetFormatPr defaultColWidth="0" defaultRowHeight="15" zeroHeight="1" x14ac:dyDescent="0.25"/>
  <cols>
    <col min="1" max="1" width="69" style="48" customWidth="1"/>
    <col min="2" max="2" width="38.7109375" style="48" customWidth="1"/>
    <col min="3" max="3" width="1.85546875" style="48" customWidth="1"/>
    <col min="4" max="256" width="9.140625" style="48" hidden="1" customWidth="1"/>
    <col min="257" max="257" width="51.140625" style="48" hidden="1" customWidth="1"/>
    <col min="258" max="258" width="43" style="48" hidden="1" customWidth="1"/>
    <col min="259" max="259" width="1.85546875" style="48" hidden="1" customWidth="1"/>
    <col min="260" max="512" width="0" style="48" hidden="1"/>
    <col min="513" max="513" width="51.140625" style="48" hidden="1" customWidth="1"/>
    <col min="514" max="514" width="43" style="48" hidden="1" customWidth="1"/>
    <col min="515" max="515" width="1.85546875" style="48" hidden="1" customWidth="1"/>
    <col min="516" max="768" width="0" style="48" hidden="1"/>
    <col min="769" max="769" width="51.140625" style="48" hidden="1" customWidth="1"/>
    <col min="770" max="770" width="43" style="48" hidden="1" customWidth="1"/>
    <col min="771" max="771" width="1.85546875" style="48" hidden="1" customWidth="1"/>
    <col min="772" max="1024" width="0" style="48" hidden="1"/>
    <col min="1025" max="1025" width="51.140625" style="48" hidden="1" customWidth="1"/>
    <col min="1026" max="1026" width="43" style="48" hidden="1" customWidth="1"/>
    <col min="1027" max="1027" width="1.85546875" style="48" hidden="1" customWidth="1"/>
    <col min="1028" max="1280" width="0" style="48" hidden="1"/>
    <col min="1281" max="1281" width="51.140625" style="48" hidden="1" customWidth="1"/>
    <col min="1282" max="1282" width="43" style="48" hidden="1" customWidth="1"/>
    <col min="1283" max="1283" width="1.85546875" style="48" hidden="1" customWidth="1"/>
    <col min="1284" max="1536" width="0" style="48" hidden="1"/>
    <col min="1537" max="1537" width="51.140625" style="48" hidden="1" customWidth="1"/>
    <col min="1538" max="1538" width="43" style="48" hidden="1" customWidth="1"/>
    <col min="1539" max="1539" width="1.85546875" style="48" hidden="1" customWidth="1"/>
    <col min="1540" max="1792" width="0" style="48" hidden="1"/>
    <col min="1793" max="1793" width="51.140625" style="48" hidden="1" customWidth="1"/>
    <col min="1794" max="1794" width="43" style="48" hidden="1" customWidth="1"/>
    <col min="1795" max="1795" width="1.85546875" style="48" hidden="1" customWidth="1"/>
    <col min="1796" max="2048" width="0" style="48" hidden="1"/>
    <col min="2049" max="2049" width="51.140625" style="48" hidden="1" customWidth="1"/>
    <col min="2050" max="2050" width="43" style="48" hidden="1" customWidth="1"/>
    <col min="2051" max="2051" width="1.85546875" style="48" hidden="1" customWidth="1"/>
    <col min="2052" max="2304" width="0" style="48" hidden="1"/>
    <col min="2305" max="2305" width="51.140625" style="48" hidden="1" customWidth="1"/>
    <col min="2306" max="2306" width="43" style="48" hidden="1" customWidth="1"/>
    <col min="2307" max="2307" width="1.85546875" style="48" hidden="1" customWidth="1"/>
    <col min="2308" max="2560" width="0" style="48" hidden="1"/>
    <col min="2561" max="2561" width="51.140625" style="48" hidden="1" customWidth="1"/>
    <col min="2562" max="2562" width="43" style="48" hidden="1" customWidth="1"/>
    <col min="2563" max="2563" width="1.85546875" style="48" hidden="1" customWidth="1"/>
    <col min="2564" max="2816" width="0" style="48" hidden="1"/>
    <col min="2817" max="2817" width="51.140625" style="48" hidden="1" customWidth="1"/>
    <col min="2818" max="2818" width="43" style="48" hidden="1" customWidth="1"/>
    <col min="2819" max="2819" width="1.85546875" style="48" hidden="1" customWidth="1"/>
    <col min="2820" max="3072" width="0" style="48" hidden="1"/>
    <col min="3073" max="3073" width="51.140625" style="48" hidden="1" customWidth="1"/>
    <col min="3074" max="3074" width="43" style="48" hidden="1" customWidth="1"/>
    <col min="3075" max="3075" width="1.85546875" style="48" hidden="1" customWidth="1"/>
    <col min="3076" max="3328" width="0" style="48" hidden="1"/>
    <col min="3329" max="3329" width="51.140625" style="48" hidden="1" customWidth="1"/>
    <col min="3330" max="3330" width="43" style="48" hidden="1" customWidth="1"/>
    <col min="3331" max="3331" width="1.85546875" style="48" hidden="1" customWidth="1"/>
    <col min="3332" max="3584" width="0" style="48" hidden="1"/>
    <col min="3585" max="3585" width="51.140625" style="48" hidden="1" customWidth="1"/>
    <col min="3586" max="3586" width="43" style="48" hidden="1" customWidth="1"/>
    <col min="3587" max="3587" width="1.85546875" style="48" hidden="1" customWidth="1"/>
    <col min="3588" max="3840" width="0" style="48" hidden="1"/>
    <col min="3841" max="3841" width="51.140625" style="48" hidden="1" customWidth="1"/>
    <col min="3842" max="3842" width="43" style="48" hidden="1" customWidth="1"/>
    <col min="3843" max="3843" width="1.85546875" style="48" hidden="1" customWidth="1"/>
    <col min="3844" max="4096" width="0" style="48" hidden="1"/>
    <col min="4097" max="4097" width="51.140625" style="48" hidden="1" customWidth="1"/>
    <col min="4098" max="4098" width="43" style="48" hidden="1" customWidth="1"/>
    <col min="4099" max="4099" width="1.85546875" style="48" hidden="1" customWidth="1"/>
    <col min="4100" max="4352" width="0" style="48" hidden="1"/>
    <col min="4353" max="4353" width="51.140625" style="48" hidden="1" customWidth="1"/>
    <col min="4354" max="4354" width="43" style="48" hidden="1" customWidth="1"/>
    <col min="4355" max="4355" width="1.85546875" style="48" hidden="1" customWidth="1"/>
    <col min="4356" max="4608" width="0" style="48" hidden="1"/>
    <col min="4609" max="4609" width="51.140625" style="48" hidden="1" customWidth="1"/>
    <col min="4610" max="4610" width="43" style="48" hidden="1" customWidth="1"/>
    <col min="4611" max="4611" width="1.85546875" style="48" hidden="1" customWidth="1"/>
    <col min="4612" max="4864" width="0" style="48" hidden="1"/>
    <col min="4865" max="4865" width="51.140625" style="48" hidden="1" customWidth="1"/>
    <col min="4866" max="4866" width="43" style="48" hidden="1" customWidth="1"/>
    <col min="4867" max="4867" width="1.85546875" style="48" hidden="1" customWidth="1"/>
    <col min="4868" max="5120" width="0" style="48" hidden="1"/>
    <col min="5121" max="5121" width="51.140625" style="48" hidden="1" customWidth="1"/>
    <col min="5122" max="5122" width="43" style="48" hidden="1" customWidth="1"/>
    <col min="5123" max="5123" width="1.85546875" style="48" hidden="1" customWidth="1"/>
    <col min="5124" max="5376" width="0" style="48" hidden="1"/>
    <col min="5377" max="5377" width="51.140625" style="48" hidden="1" customWidth="1"/>
    <col min="5378" max="5378" width="43" style="48" hidden="1" customWidth="1"/>
    <col min="5379" max="5379" width="1.85546875" style="48" hidden="1" customWidth="1"/>
    <col min="5380" max="5632" width="0" style="48" hidden="1"/>
    <col min="5633" max="5633" width="51.140625" style="48" hidden="1" customWidth="1"/>
    <col min="5634" max="5634" width="43" style="48" hidden="1" customWidth="1"/>
    <col min="5635" max="5635" width="1.85546875" style="48" hidden="1" customWidth="1"/>
    <col min="5636" max="5888" width="0" style="48" hidden="1"/>
    <col min="5889" max="5889" width="51.140625" style="48" hidden="1" customWidth="1"/>
    <col min="5890" max="5890" width="43" style="48" hidden="1" customWidth="1"/>
    <col min="5891" max="5891" width="1.85546875" style="48" hidden="1" customWidth="1"/>
    <col min="5892" max="6144" width="0" style="48" hidden="1"/>
    <col min="6145" max="6145" width="51.140625" style="48" hidden="1" customWidth="1"/>
    <col min="6146" max="6146" width="43" style="48" hidden="1" customWidth="1"/>
    <col min="6147" max="6147" width="1.85546875" style="48" hidden="1" customWidth="1"/>
    <col min="6148" max="6400" width="0" style="48" hidden="1"/>
    <col min="6401" max="6401" width="51.140625" style="48" hidden="1" customWidth="1"/>
    <col min="6402" max="6402" width="43" style="48" hidden="1" customWidth="1"/>
    <col min="6403" max="6403" width="1.85546875" style="48" hidden="1" customWidth="1"/>
    <col min="6404" max="6656" width="0" style="48" hidden="1"/>
    <col min="6657" max="6657" width="51.140625" style="48" hidden="1" customWidth="1"/>
    <col min="6658" max="6658" width="43" style="48" hidden="1" customWidth="1"/>
    <col min="6659" max="6659" width="1.85546875" style="48" hidden="1" customWidth="1"/>
    <col min="6660" max="6912" width="0" style="48" hidden="1"/>
    <col min="6913" max="6913" width="51.140625" style="48" hidden="1" customWidth="1"/>
    <col min="6914" max="6914" width="43" style="48" hidden="1" customWidth="1"/>
    <col min="6915" max="6915" width="1.85546875" style="48" hidden="1" customWidth="1"/>
    <col min="6916" max="7168" width="0" style="48" hidden="1"/>
    <col min="7169" max="7169" width="51.140625" style="48" hidden="1" customWidth="1"/>
    <col min="7170" max="7170" width="43" style="48" hidden="1" customWidth="1"/>
    <col min="7171" max="7171" width="1.85546875" style="48" hidden="1" customWidth="1"/>
    <col min="7172" max="7424" width="0" style="48" hidden="1"/>
    <col min="7425" max="7425" width="51.140625" style="48" hidden="1" customWidth="1"/>
    <col min="7426" max="7426" width="43" style="48" hidden="1" customWidth="1"/>
    <col min="7427" max="7427" width="1.85546875" style="48" hidden="1" customWidth="1"/>
    <col min="7428" max="7680" width="0" style="48" hidden="1"/>
    <col min="7681" max="7681" width="51.140625" style="48" hidden="1" customWidth="1"/>
    <col min="7682" max="7682" width="43" style="48" hidden="1" customWidth="1"/>
    <col min="7683" max="7683" width="1.85546875" style="48" hidden="1" customWidth="1"/>
    <col min="7684" max="7936" width="0" style="48" hidden="1"/>
    <col min="7937" max="7937" width="51.140625" style="48" hidden="1" customWidth="1"/>
    <col min="7938" max="7938" width="43" style="48" hidden="1" customWidth="1"/>
    <col min="7939" max="7939" width="1.85546875" style="48" hidden="1" customWidth="1"/>
    <col min="7940" max="8192" width="0" style="48" hidden="1"/>
    <col min="8193" max="8193" width="51.140625" style="48" hidden="1" customWidth="1"/>
    <col min="8194" max="8194" width="43" style="48" hidden="1" customWidth="1"/>
    <col min="8195" max="8195" width="1.85546875" style="48" hidden="1" customWidth="1"/>
    <col min="8196" max="8448" width="0" style="48" hidden="1"/>
    <col min="8449" max="8449" width="51.140625" style="48" hidden="1" customWidth="1"/>
    <col min="8450" max="8450" width="43" style="48" hidden="1" customWidth="1"/>
    <col min="8451" max="8451" width="1.85546875" style="48" hidden="1" customWidth="1"/>
    <col min="8452" max="8704" width="0" style="48" hidden="1"/>
    <col min="8705" max="8705" width="51.140625" style="48" hidden="1" customWidth="1"/>
    <col min="8706" max="8706" width="43" style="48" hidden="1" customWidth="1"/>
    <col min="8707" max="8707" width="1.85546875" style="48" hidden="1" customWidth="1"/>
    <col min="8708" max="8960" width="0" style="48" hidden="1"/>
    <col min="8961" max="8961" width="51.140625" style="48" hidden="1" customWidth="1"/>
    <col min="8962" max="8962" width="43" style="48" hidden="1" customWidth="1"/>
    <col min="8963" max="8963" width="1.85546875" style="48" hidden="1" customWidth="1"/>
    <col min="8964" max="9216" width="0" style="48" hidden="1"/>
    <col min="9217" max="9217" width="51.140625" style="48" hidden="1" customWidth="1"/>
    <col min="9218" max="9218" width="43" style="48" hidden="1" customWidth="1"/>
    <col min="9219" max="9219" width="1.85546875" style="48" hidden="1" customWidth="1"/>
    <col min="9220" max="9472" width="0" style="48" hidden="1"/>
    <col min="9473" max="9473" width="51.140625" style="48" hidden="1" customWidth="1"/>
    <col min="9474" max="9474" width="43" style="48" hidden="1" customWidth="1"/>
    <col min="9475" max="9475" width="1.85546875" style="48" hidden="1" customWidth="1"/>
    <col min="9476" max="9728" width="0" style="48" hidden="1"/>
    <col min="9729" max="9729" width="51.140625" style="48" hidden="1" customWidth="1"/>
    <col min="9730" max="9730" width="43" style="48" hidden="1" customWidth="1"/>
    <col min="9731" max="9731" width="1.85546875" style="48" hidden="1" customWidth="1"/>
    <col min="9732" max="9984" width="0" style="48" hidden="1"/>
    <col min="9985" max="9985" width="51.140625" style="48" hidden="1" customWidth="1"/>
    <col min="9986" max="9986" width="43" style="48" hidden="1" customWidth="1"/>
    <col min="9987" max="9987" width="1.85546875" style="48" hidden="1" customWidth="1"/>
    <col min="9988" max="10240" width="0" style="48" hidden="1"/>
    <col min="10241" max="10241" width="51.140625" style="48" hidden="1" customWidth="1"/>
    <col min="10242" max="10242" width="43" style="48" hidden="1" customWidth="1"/>
    <col min="10243" max="10243" width="1.85546875" style="48" hidden="1" customWidth="1"/>
    <col min="10244" max="10496" width="0" style="48" hidden="1"/>
    <col min="10497" max="10497" width="51.140625" style="48" hidden="1" customWidth="1"/>
    <col min="10498" max="10498" width="43" style="48" hidden="1" customWidth="1"/>
    <col min="10499" max="10499" width="1.85546875" style="48" hidden="1" customWidth="1"/>
    <col min="10500" max="10752" width="0" style="48" hidden="1"/>
    <col min="10753" max="10753" width="51.140625" style="48" hidden="1" customWidth="1"/>
    <col min="10754" max="10754" width="43" style="48" hidden="1" customWidth="1"/>
    <col min="10755" max="10755" width="1.85546875" style="48" hidden="1" customWidth="1"/>
    <col min="10756" max="11008" width="0" style="48" hidden="1"/>
    <col min="11009" max="11009" width="51.140625" style="48" hidden="1" customWidth="1"/>
    <col min="11010" max="11010" width="43" style="48" hidden="1" customWidth="1"/>
    <col min="11011" max="11011" width="1.85546875" style="48" hidden="1" customWidth="1"/>
    <col min="11012" max="11264" width="0" style="48" hidden="1"/>
    <col min="11265" max="11265" width="51.140625" style="48" hidden="1" customWidth="1"/>
    <col min="11266" max="11266" width="43" style="48" hidden="1" customWidth="1"/>
    <col min="11267" max="11267" width="1.85546875" style="48" hidden="1" customWidth="1"/>
    <col min="11268" max="11520" width="0" style="48" hidden="1"/>
    <col min="11521" max="11521" width="51.140625" style="48" hidden="1" customWidth="1"/>
    <col min="11522" max="11522" width="43" style="48" hidden="1" customWidth="1"/>
    <col min="11523" max="11523" width="1.85546875" style="48" hidden="1" customWidth="1"/>
    <col min="11524" max="11776" width="0" style="48" hidden="1"/>
    <col min="11777" max="11777" width="51.140625" style="48" hidden="1" customWidth="1"/>
    <col min="11778" max="11778" width="43" style="48" hidden="1" customWidth="1"/>
    <col min="11779" max="11779" width="1.85546875" style="48" hidden="1" customWidth="1"/>
    <col min="11780" max="12032" width="0" style="48" hidden="1"/>
    <col min="12033" max="12033" width="51.140625" style="48" hidden="1" customWidth="1"/>
    <col min="12034" max="12034" width="43" style="48" hidden="1" customWidth="1"/>
    <col min="12035" max="12035" width="1.85546875" style="48" hidden="1" customWidth="1"/>
    <col min="12036" max="12288" width="0" style="48" hidden="1"/>
    <col min="12289" max="12289" width="51.140625" style="48" hidden="1" customWidth="1"/>
    <col min="12290" max="12290" width="43" style="48" hidden="1" customWidth="1"/>
    <col min="12291" max="12291" width="1.85546875" style="48" hidden="1" customWidth="1"/>
    <col min="12292" max="12544" width="0" style="48" hidden="1"/>
    <col min="12545" max="12545" width="51.140625" style="48" hidden="1" customWidth="1"/>
    <col min="12546" max="12546" width="43" style="48" hidden="1" customWidth="1"/>
    <col min="12547" max="12547" width="1.85546875" style="48" hidden="1" customWidth="1"/>
    <col min="12548" max="12800" width="0" style="48" hidden="1"/>
    <col min="12801" max="12801" width="51.140625" style="48" hidden="1" customWidth="1"/>
    <col min="12802" max="12802" width="43" style="48" hidden="1" customWidth="1"/>
    <col min="12803" max="12803" width="1.85546875" style="48" hidden="1" customWidth="1"/>
    <col min="12804" max="13056" width="0" style="48" hidden="1"/>
    <col min="13057" max="13057" width="51.140625" style="48" hidden="1" customWidth="1"/>
    <col min="13058" max="13058" width="43" style="48" hidden="1" customWidth="1"/>
    <col min="13059" max="13059" width="1.85546875" style="48" hidden="1" customWidth="1"/>
    <col min="13060" max="13312" width="0" style="48" hidden="1"/>
    <col min="13313" max="13313" width="51.140625" style="48" hidden="1" customWidth="1"/>
    <col min="13314" max="13314" width="43" style="48" hidden="1" customWidth="1"/>
    <col min="13315" max="13315" width="1.85546875" style="48" hidden="1" customWidth="1"/>
    <col min="13316" max="13568" width="0" style="48" hidden="1"/>
    <col min="13569" max="13569" width="51.140625" style="48" hidden="1" customWidth="1"/>
    <col min="13570" max="13570" width="43" style="48" hidden="1" customWidth="1"/>
    <col min="13571" max="13571" width="1.85546875" style="48" hidden="1" customWidth="1"/>
    <col min="13572" max="13824" width="0" style="48" hidden="1"/>
    <col min="13825" max="13825" width="51.140625" style="48" hidden="1" customWidth="1"/>
    <col min="13826" max="13826" width="43" style="48" hidden="1" customWidth="1"/>
    <col min="13827" max="13827" width="1.85546875" style="48" hidden="1" customWidth="1"/>
    <col min="13828" max="14080" width="0" style="48" hidden="1"/>
    <col min="14081" max="14081" width="51.140625" style="48" hidden="1" customWidth="1"/>
    <col min="14082" max="14082" width="43" style="48" hidden="1" customWidth="1"/>
    <col min="14083" max="14083" width="1.85546875" style="48" hidden="1" customWidth="1"/>
    <col min="14084" max="14336" width="0" style="48" hidden="1"/>
    <col min="14337" max="14337" width="51.140625" style="48" hidden="1" customWidth="1"/>
    <col min="14338" max="14338" width="43" style="48" hidden="1" customWidth="1"/>
    <col min="14339" max="14339" width="1.85546875" style="48" hidden="1" customWidth="1"/>
    <col min="14340" max="14592" width="0" style="48" hidden="1"/>
    <col min="14593" max="14593" width="51.140625" style="48" hidden="1" customWidth="1"/>
    <col min="14594" max="14594" width="43" style="48" hidden="1" customWidth="1"/>
    <col min="14595" max="14595" width="1.85546875" style="48" hidden="1" customWidth="1"/>
    <col min="14596" max="14848" width="0" style="48" hidden="1"/>
    <col min="14849" max="14849" width="51.140625" style="48" hidden="1" customWidth="1"/>
    <col min="14850" max="14850" width="43" style="48" hidden="1" customWidth="1"/>
    <col min="14851" max="14851" width="1.85546875" style="48" hidden="1" customWidth="1"/>
    <col min="14852" max="15104" width="0" style="48" hidden="1"/>
    <col min="15105" max="15105" width="51.140625" style="48" hidden="1" customWidth="1"/>
    <col min="15106" max="15106" width="43" style="48" hidden="1" customWidth="1"/>
    <col min="15107" max="15107" width="1.85546875" style="48" hidden="1" customWidth="1"/>
    <col min="15108" max="15360" width="0" style="48" hidden="1"/>
    <col min="15361" max="15361" width="51.140625" style="48" hidden="1" customWidth="1"/>
    <col min="15362" max="15362" width="43" style="48" hidden="1" customWidth="1"/>
    <col min="15363" max="15363" width="1.85546875" style="48" hidden="1" customWidth="1"/>
    <col min="15364" max="15616" width="0" style="48" hidden="1"/>
    <col min="15617" max="15617" width="51.140625" style="48" hidden="1" customWidth="1"/>
    <col min="15618" max="15618" width="43" style="48" hidden="1" customWidth="1"/>
    <col min="15619" max="15619" width="1.85546875" style="48" hidden="1" customWidth="1"/>
    <col min="15620" max="15872" width="0" style="48" hidden="1"/>
    <col min="15873" max="15873" width="51.140625" style="48" hidden="1" customWidth="1"/>
    <col min="15874" max="15874" width="43" style="48" hidden="1" customWidth="1"/>
    <col min="15875" max="15875" width="1.85546875" style="48" hidden="1" customWidth="1"/>
    <col min="15876" max="16128" width="0" style="48" hidden="1"/>
    <col min="16129" max="16129" width="51.140625" style="48" hidden="1" customWidth="1"/>
    <col min="16130" max="16130" width="43" style="48" hidden="1" customWidth="1"/>
    <col min="16131" max="16131" width="1.85546875" style="48" hidden="1" customWidth="1"/>
    <col min="16132" max="16384" width="0" style="48" hidden="1"/>
  </cols>
  <sheetData>
    <row r="1" spans="1:3" x14ac:dyDescent="0.25">
      <c r="A1" s="81" t="s">
        <v>604</v>
      </c>
      <c r="B1" s="81"/>
    </row>
    <row r="2" spans="1:3" ht="21" x14ac:dyDescent="0.35">
      <c r="A2" s="49"/>
    </row>
    <row r="3" spans="1:3" ht="49.5" customHeight="1" x14ac:dyDescent="0.25">
      <c r="A3" s="88" t="s">
        <v>1157</v>
      </c>
      <c r="B3" s="89"/>
    </row>
    <row r="4" spans="1:3" x14ac:dyDescent="0.25">
      <c r="A4" s="55"/>
      <c r="B4" s="55"/>
    </row>
    <row r="5" spans="1:3" s="37" customFormat="1" x14ac:dyDescent="0.25">
      <c r="A5" s="55" t="s">
        <v>1115</v>
      </c>
      <c r="B5" s="55" t="s">
        <v>1114</v>
      </c>
      <c r="C5" s="26"/>
    </row>
    <row r="6" spans="1:3" s="37" customFormat="1" x14ac:dyDescent="0.25">
      <c r="A6" s="55" t="s">
        <v>1132</v>
      </c>
      <c r="B6" s="55" t="s">
        <v>1137</v>
      </c>
      <c r="C6" s="26"/>
    </row>
    <row r="7" spans="1:3" s="37" customFormat="1" x14ac:dyDescent="0.25">
      <c r="A7" s="55" t="s">
        <v>1133</v>
      </c>
      <c r="B7" s="55" t="s">
        <v>1127</v>
      </c>
      <c r="C7" s="26"/>
    </row>
    <row r="8" spans="1:3" s="37" customFormat="1" x14ac:dyDescent="0.25">
      <c r="A8" s="55" t="s">
        <v>1116</v>
      </c>
      <c r="B8" s="55" t="s">
        <v>1114</v>
      </c>
      <c r="C8" s="26"/>
    </row>
    <row r="9" spans="1:3" s="37" customFormat="1" x14ac:dyDescent="0.25">
      <c r="A9" s="55" t="s">
        <v>1134</v>
      </c>
      <c r="B9" s="55" t="s">
        <v>1127</v>
      </c>
      <c r="C9" s="26"/>
    </row>
    <row r="10" spans="1:3" s="37" customFormat="1" x14ac:dyDescent="0.25">
      <c r="A10" s="55" t="s">
        <v>1117</v>
      </c>
      <c r="B10" s="55" t="s">
        <v>1127</v>
      </c>
      <c r="C10" s="26"/>
    </row>
    <row r="11" spans="1:3" s="37" customFormat="1" x14ac:dyDescent="0.25">
      <c r="A11" s="55" t="s">
        <v>1118</v>
      </c>
      <c r="B11" s="55" t="s">
        <v>1127</v>
      </c>
      <c r="C11" s="26"/>
    </row>
    <row r="12" spans="1:3" s="37" customFormat="1" x14ac:dyDescent="0.25">
      <c r="A12" s="55" t="s">
        <v>1119</v>
      </c>
      <c r="B12" s="55" t="s">
        <v>1114</v>
      </c>
      <c r="C12" s="26"/>
    </row>
    <row r="13" spans="1:3" s="37" customFormat="1" x14ac:dyDescent="0.25">
      <c r="A13" s="55" t="s">
        <v>1135</v>
      </c>
      <c r="B13" s="55" t="s">
        <v>1138</v>
      </c>
      <c r="C13" s="26"/>
    </row>
    <row r="14" spans="1:3" s="37" customFormat="1" ht="25.5" x14ac:dyDescent="0.25">
      <c r="A14" s="55" t="s">
        <v>1120</v>
      </c>
      <c r="B14" s="55" t="s">
        <v>1127</v>
      </c>
      <c r="C14" s="26"/>
    </row>
    <row r="15" spans="1:3" s="37" customFormat="1" x14ac:dyDescent="0.25">
      <c r="A15" s="55" t="s">
        <v>1121</v>
      </c>
      <c r="B15" s="55" t="s">
        <v>1127</v>
      </c>
      <c r="C15" s="26"/>
    </row>
    <row r="16" spans="1:3" s="37" customFormat="1" ht="25.5" x14ac:dyDescent="0.25">
      <c r="A16" s="55" t="s">
        <v>1150</v>
      </c>
      <c r="B16" s="55" t="s">
        <v>1127</v>
      </c>
      <c r="C16" s="26"/>
    </row>
    <row r="17" spans="1:3" s="37" customFormat="1" ht="25.5" x14ac:dyDescent="0.25">
      <c r="A17" s="55" t="s">
        <v>1151</v>
      </c>
      <c r="B17" s="55" t="s">
        <v>1127</v>
      </c>
      <c r="C17" s="26"/>
    </row>
    <row r="18" spans="1:3" s="37" customFormat="1" x14ac:dyDescent="0.25">
      <c r="A18" s="55" t="s">
        <v>1122</v>
      </c>
      <c r="B18" s="55" t="s">
        <v>1161</v>
      </c>
      <c r="C18" s="26"/>
    </row>
    <row r="19" spans="1:3" s="37" customFormat="1" x14ac:dyDescent="0.25">
      <c r="A19" s="55" t="s">
        <v>1136</v>
      </c>
      <c r="B19" s="55" t="s">
        <v>1123</v>
      </c>
      <c r="C19" s="26"/>
    </row>
    <row r="20" spans="1:3" s="37" customFormat="1" x14ac:dyDescent="0.25">
      <c r="A20" s="55" t="s">
        <v>1124</v>
      </c>
      <c r="B20" s="55" t="s">
        <v>1123</v>
      </c>
      <c r="C20" s="26"/>
    </row>
    <row r="21" spans="1:3" s="37" customFormat="1" x14ac:dyDescent="0.25">
      <c r="A21" s="55" t="s">
        <v>1152</v>
      </c>
      <c r="B21" s="55" t="s">
        <v>1125</v>
      </c>
      <c r="C21" s="26"/>
    </row>
    <row r="22" spans="1:3" s="37" customFormat="1" x14ac:dyDescent="0.25">
      <c r="A22" s="53"/>
      <c r="B22" s="53"/>
      <c r="C22" s="26"/>
    </row>
    <row r="23" spans="1:3" s="37" customFormat="1" hidden="1" x14ac:dyDescent="0.25">
      <c r="A23" s="53"/>
      <c r="B23" s="53"/>
      <c r="C23" s="26"/>
    </row>
    <row r="24" spans="1:3" s="37" customFormat="1" hidden="1" x14ac:dyDescent="0.25">
      <c r="A24" s="26"/>
      <c r="B24" s="26"/>
      <c r="C24" s="26"/>
    </row>
    <row r="25" spans="1:3" hidden="1" x14ac:dyDescent="0.25">
      <c r="A25" s="52"/>
      <c r="B25" s="52"/>
    </row>
    <row r="26" spans="1:3" hidden="1" x14ac:dyDescent="0.25">
      <c r="A26" s="52"/>
      <c r="B26" s="52"/>
    </row>
    <row r="27" spans="1:3" hidden="1" x14ac:dyDescent="0.25">
      <c r="A27" s="52"/>
      <c r="B27" s="52"/>
    </row>
    <row r="28" spans="1:3" hidden="1" x14ac:dyDescent="0.25">
      <c r="A28" s="52"/>
      <c r="B28" s="52"/>
    </row>
    <row r="29" spans="1:3" hidden="1" x14ac:dyDescent="0.25">
      <c r="A29" s="52"/>
      <c r="B29" s="52"/>
    </row>
    <row r="30" spans="1:3" hidden="1" x14ac:dyDescent="0.25">
      <c r="A30" s="52"/>
      <c r="B30" s="52"/>
    </row>
    <row r="31" spans="1:3" hidden="1" x14ac:dyDescent="0.25">
      <c r="A31" s="52"/>
      <c r="B31" s="52"/>
    </row>
    <row r="32" spans="1:3" hidden="1" x14ac:dyDescent="0.25">
      <c r="A32" s="52"/>
      <c r="B32" s="52"/>
    </row>
    <row r="33" spans="1:2" hidden="1" x14ac:dyDescent="0.25">
      <c r="A33" s="52"/>
      <c r="B33" s="52"/>
    </row>
    <row r="34" spans="1:2" hidden="1" x14ac:dyDescent="0.25">
      <c r="A34" s="52"/>
      <c r="B34" s="52"/>
    </row>
    <row r="35" spans="1:2" hidden="1" x14ac:dyDescent="0.25">
      <c r="A35" s="52"/>
      <c r="B35" s="52"/>
    </row>
    <row r="36" spans="1:2" hidden="1" x14ac:dyDescent="0.25">
      <c r="A36" s="52"/>
      <c r="B36" s="52"/>
    </row>
    <row r="37" spans="1:2" ht="15.75" hidden="1" x14ac:dyDescent="0.25">
      <c r="A37" s="50"/>
    </row>
    <row r="38" spans="1:2" hidden="1" x14ac:dyDescent="0.25"/>
    <row r="39" spans="1:2" hidden="1" x14ac:dyDescent="0.25"/>
    <row r="40" spans="1:2" hidden="1" x14ac:dyDescent="0.25"/>
    <row r="41" spans="1:2" hidden="1" x14ac:dyDescent="0.25"/>
    <row r="42" spans="1:2" hidden="1" x14ac:dyDescent="0.25"/>
    <row r="43" spans="1:2" hidden="1" x14ac:dyDescent="0.25"/>
    <row r="44" spans="1:2" hidden="1" x14ac:dyDescent="0.25"/>
    <row r="45" spans="1:2" hidden="1" x14ac:dyDescent="0.25"/>
    <row r="46" spans="1:2" hidden="1" x14ac:dyDescent="0.25"/>
    <row r="47" spans="1:2" hidden="1" x14ac:dyDescent="0.25"/>
    <row r="48" spans="1:2" hidden="1" x14ac:dyDescent="0.25"/>
    <row r="49" hidden="1" x14ac:dyDescent="0.25"/>
    <row r="50" hidden="1" x14ac:dyDescent="0.25"/>
  </sheetData>
  <sheetProtection algorithmName="SHA-512" hashValue="12Y5MU3Jhs0kOq4Udv8sedgG+ZxHHZbrXnH2GfNBLWei4b9zN+tFSsnhBlvTpe5fDq6w22jPlKiLqU8hSwBLKA==" saltValue="ptXuxmaps5zU0+HubzPW+w==" spinCount="100000" sheet="1" objects="1" scenarios="1"/>
  <mergeCells count="2">
    <mergeCell ref="A3:B3"/>
    <mergeCell ref="A1:B1"/>
  </mergeCells>
  <hyperlinks>
    <hyperlink ref="A1" location="Indholdsfortegnelse!A1" display="Tilbage til indholdsfortegnelsen"/>
  </hyperlinks>
  <pageMargins left="0.70866141732283472" right="0.70866141732283472" top="1.3779527559055118" bottom="0.74803149606299213" header="0.31496062992125984" footer="0.31496062992125984"/>
  <pageSetup paperSize="9" scale="82" fitToHeight="0" orientation="portrait" horizontalDpi="1200" verticalDpi="1200" r:id="rId1"/>
  <headerFooter>
    <oddHeader>&amp;C&amp;G</oddHeader>
  </headerFooter>
  <legacyDrawingHF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  <pageSetUpPr fitToPage="1"/>
  </sheetPr>
  <dimension ref="A1:C67"/>
  <sheetViews>
    <sheetView showGridLines="0" zoomScaleNormal="100" workbookViewId="0">
      <selection sqref="A1:B1"/>
    </sheetView>
  </sheetViews>
  <sheetFormatPr defaultColWidth="0" defaultRowHeight="15" zeroHeight="1" x14ac:dyDescent="0.25"/>
  <cols>
    <col min="1" max="1" width="84.140625" bestFit="1" customWidth="1"/>
    <col min="2" max="2" width="12.42578125" customWidth="1"/>
    <col min="3" max="3" width="9.140625" customWidth="1"/>
    <col min="4" max="16384" width="9.140625" hidden="1"/>
  </cols>
  <sheetData>
    <row r="1" spans="1:2" x14ac:dyDescent="0.25">
      <c r="A1" s="81" t="s">
        <v>604</v>
      </c>
      <c r="B1" s="81"/>
    </row>
    <row r="2" spans="1:2" x14ac:dyDescent="0.25"/>
    <row r="3" spans="1:2" ht="31.5" customHeight="1" x14ac:dyDescent="0.25">
      <c r="A3" s="88" t="s">
        <v>1098</v>
      </c>
      <c r="B3" s="89"/>
    </row>
    <row r="4" spans="1:2" x14ac:dyDescent="0.25">
      <c r="A4" s="55"/>
      <c r="B4" s="55"/>
    </row>
    <row r="5" spans="1:2" x14ac:dyDescent="0.25">
      <c r="A5" s="54" t="s">
        <v>1100</v>
      </c>
      <c r="B5" s="58" t="s">
        <v>1141</v>
      </c>
    </row>
    <row r="6" spans="1:2" x14ac:dyDescent="0.25">
      <c r="A6" s="55"/>
      <c r="B6" s="55"/>
    </row>
    <row r="7" spans="1:2" x14ac:dyDescent="0.25">
      <c r="A7" s="55" t="s">
        <v>579</v>
      </c>
      <c r="B7" s="56">
        <v>18530899</v>
      </c>
    </row>
    <row r="8" spans="1:2" x14ac:dyDescent="0.25">
      <c r="A8" s="55" t="s">
        <v>580</v>
      </c>
      <c r="B8" s="56">
        <v>24256146</v>
      </c>
    </row>
    <row r="9" spans="1:2" x14ac:dyDescent="0.25">
      <c r="A9" s="55" t="s">
        <v>1144</v>
      </c>
      <c r="B9" s="56">
        <v>16420018</v>
      </c>
    </row>
    <row r="10" spans="1:2" x14ac:dyDescent="0.25">
      <c r="A10" s="55" t="s">
        <v>581</v>
      </c>
      <c r="B10" s="56">
        <v>16603104</v>
      </c>
    </row>
    <row r="11" spans="1:2" x14ac:dyDescent="0.25">
      <c r="A11" s="55" t="s">
        <v>582</v>
      </c>
      <c r="B11" s="56">
        <v>64145711</v>
      </c>
    </row>
    <row r="12" spans="1:2" x14ac:dyDescent="0.25">
      <c r="A12" s="55" t="s">
        <v>583</v>
      </c>
      <c r="B12" s="56">
        <v>16614130</v>
      </c>
    </row>
    <row r="13" spans="1:2" x14ac:dyDescent="0.25">
      <c r="A13" s="55" t="s">
        <v>1147</v>
      </c>
      <c r="B13" s="56">
        <v>17106589</v>
      </c>
    </row>
    <row r="14" spans="1:2" x14ac:dyDescent="0.25">
      <c r="A14" s="55" t="s">
        <v>584</v>
      </c>
      <c r="B14" s="56">
        <v>29637873</v>
      </c>
    </row>
    <row r="15" spans="1:2" x14ac:dyDescent="0.25">
      <c r="A15" s="55" t="s">
        <v>1130</v>
      </c>
      <c r="B15" s="56">
        <v>13594376</v>
      </c>
    </row>
    <row r="16" spans="1:2" x14ac:dyDescent="0.25">
      <c r="A16" s="55" t="s">
        <v>586</v>
      </c>
      <c r="B16" s="56">
        <v>16376191</v>
      </c>
    </row>
    <row r="17" spans="1:2" x14ac:dyDescent="0.25">
      <c r="A17" s="55" t="s">
        <v>587</v>
      </c>
      <c r="B17" s="56">
        <v>14638903</v>
      </c>
    </row>
    <row r="18" spans="1:2" x14ac:dyDescent="0.25">
      <c r="A18" s="55" t="s">
        <v>588</v>
      </c>
      <c r="B18" s="56">
        <v>16163279</v>
      </c>
    </row>
    <row r="19" spans="1:2" x14ac:dyDescent="0.25">
      <c r="A19" s="55" t="s">
        <v>1146</v>
      </c>
      <c r="B19" s="56">
        <v>55834911</v>
      </c>
    </row>
    <row r="20" spans="1:2" x14ac:dyDescent="0.25">
      <c r="A20" s="55" t="s">
        <v>589</v>
      </c>
      <c r="B20" s="56">
        <v>20952237</v>
      </c>
    </row>
    <row r="21" spans="1:2" x14ac:dyDescent="0.25">
      <c r="A21" s="55" t="s">
        <v>590</v>
      </c>
      <c r="B21" s="56">
        <v>19625087</v>
      </c>
    </row>
    <row r="22" spans="1:2" x14ac:dyDescent="0.25">
      <c r="A22" s="55" t="s">
        <v>591</v>
      </c>
      <c r="B22" s="56">
        <v>36957085</v>
      </c>
    </row>
    <row r="23" spans="1:2" x14ac:dyDescent="0.25">
      <c r="A23" s="55" t="s">
        <v>1155</v>
      </c>
      <c r="B23" s="56">
        <v>24260577</v>
      </c>
    </row>
    <row r="24" spans="1:2" s="63" customFormat="1" x14ac:dyDescent="0.25">
      <c r="A24" s="55"/>
      <c r="B24" s="56"/>
    </row>
    <row r="25" spans="1:2" s="57" customFormat="1" x14ac:dyDescent="0.25">
      <c r="A25" s="55"/>
      <c r="B25" s="56"/>
    </row>
    <row r="26" spans="1:2" x14ac:dyDescent="0.25">
      <c r="A26" s="54" t="s">
        <v>1139</v>
      </c>
      <c r="B26" s="56"/>
    </row>
    <row r="27" spans="1:2" x14ac:dyDescent="0.25">
      <c r="A27" s="55"/>
      <c r="B27" s="56"/>
    </row>
    <row r="28" spans="1:2" x14ac:dyDescent="0.25">
      <c r="A28" s="55" t="s">
        <v>592</v>
      </c>
      <c r="B28" s="56">
        <v>22078615</v>
      </c>
    </row>
    <row r="29" spans="1:2" x14ac:dyDescent="0.25">
      <c r="A29" s="55" t="s">
        <v>593</v>
      </c>
      <c r="B29" s="56">
        <v>58267228</v>
      </c>
    </row>
    <row r="30" spans="1:2" x14ac:dyDescent="0.25">
      <c r="A30" s="55" t="s">
        <v>594</v>
      </c>
      <c r="B30" s="56">
        <v>19676889</v>
      </c>
    </row>
    <row r="31" spans="1:2" x14ac:dyDescent="0.25">
      <c r="A31" s="55" t="s">
        <v>1131</v>
      </c>
      <c r="B31" s="56">
        <v>24260402</v>
      </c>
    </row>
    <row r="32" spans="1:2" x14ac:dyDescent="0.25">
      <c r="A32" s="55" t="s">
        <v>1148</v>
      </c>
      <c r="B32" s="56">
        <v>20766816</v>
      </c>
    </row>
    <row r="33" spans="1:2" x14ac:dyDescent="0.25">
      <c r="A33" s="55" t="s">
        <v>1149</v>
      </c>
      <c r="B33" s="56">
        <v>71974316</v>
      </c>
    </row>
    <row r="34" spans="1:2" x14ac:dyDescent="0.25">
      <c r="A34" s="55" t="s">
        <v>598</v>
      </c>
      <c r="B34" s="56">
        <v>24255549</v>
      </c>
    </row>
    <row r="35" spans="1:2" x14ac:dyDescent="0.25">
      <c r="A35" s="55" t="s">
        <v>599</v>
      </c>
      <c r="B35" s="56">
        <v>10496837</v>
      </c>
    </row>
    <row r="36" spans="1:2" x14ac:dyDescent="0.25">
      <c r="A36" s="55" t="s">
        <v>600</v>
      </c>
      <c r="B36" s="56">
        <v>30186028</v>
      </c>
    </row>
    <row r="37" spans="1:2" x14ac:dyDescent="0.25">
      <c r="A37" s="55" t="s">
        <v>601</v>
      </c>
      <c r="B37" s="56">
        <v>71973514</v>
      </c>
    </row>
    <row r="38" spans="1:2" x14ac:dyDescent="0.25">
      <c r="A38" s="55" t="s">
        <v>602</v>
      </c>
      <c r="B38" s="56">
        <v>71971511</v>
      </c>
    </row>
    <row r="39" spans="1:2" x14ac:dyDescent="0.25">
      <c r="A39" s="55" t="s">
        <v>603</v>
      </c>
      <c r="B39" s="56">
        <v>12173210</v>
      </c>
    </row>
    <row r="40" spans="1:2" x14ac:dyDescent="0.25">
      <c r="A40" s="55" t="s">
        <v>1143</v>
      </c>
      <c r="B40" s="56">
        <v>17340484</v>
      </c>
    </row>
    <row r="41" spans="1:2" x14ac:dyDescent="0.25">
      <c r="A41" s="55"/>
      <c r="B41" s="56"/>
    </row>
    <row r="42" spans="1:2" x14ac:dyDescent="0.25">
      <c r="A42" s="54" t="s">
        <v>1140</v>
      </c>
      <c r="B42" s="56"/>
    </row>
    <row r="43" spans="1:2" x14ac:dyDescent="0.25">
      <c r="A43" s="55"/>
      <c r="B43" s="56"/>
    </row>
    <row r="44" spans="1:2" x14ac:dyDescent="0.25">
      <c r="A44" s="55" t="s">
        <v>1115</v>
      </c>
      <c r="B44" s="56">
        <v>82197613</v>
      </c>
    </row>
    <row r="45" spans="1:2" x14ac:dyDescent="0.25">
      <c r="A45" s="55" t="s">
        <v>1132</v>
      </c>
      <c r="B45" s="56">
        <v>71971910</v>
      </c>
    </row>
    <row r="46" spans="1:2" x14ac:dyDescent="0.25">
      <c r="A46" s="55" t="s">
        <v>1133</v>
      </c>
      <c r="B46" s="56">
        <v>17478885</v>
      </c>
    </row>
    <row r="47" spans="1:2" x14ac:dyDescent="0.25">
      <c r="A47" s="55" t="s">
        <v>1116</v>
      </c>
      <c r="B47" s="56">
        <v>12551371</v>
      </c>
    </row>
    <row r="48" spans="1:2" x14ac:dyDescent="0.25">
      <c r="A48" s="55" t="s">
        <v>1134</v>
      </c>
      <c r="B48" s="56">
        <v>85752715</v>
      </c>
    </row>
    <row r="49" spans="1:2" x14ac:dyDescent="0.25">
      <c r="A49" s="55" t="s">
        <v>1117</v>
      </c>
      <c r="B49" s="56">
        <v>71977013</v>
      </c>
    </row>
    <row r="50" spans="1:2" x14ac:dyDescent="0.25">
      <c r="A50" s="55" t="s">
        <v>1118</v>
      </c>
      <c r="B50" s="56">
        <v>71966828</v>
      </c>
    </row>
    <row r="51" spans="1:2" x14ac:dyDescent="0.25">
      <c r="A51" s="55" t="s">
        <v>1119</v>
      </c>
      <c r="B51" s="56">
        <v>24256219</v>
      </c>
    </row>
    <row r="52" spans="1:2" x14ac:dyDescent="0.25">
      <c r="A52" s="55" t="s">
        <v>1150</v>
      </c>
      <c r="B52" s="56">
        <v>72338413</v>
      </c>
    </row>
    <row r="53" spans="1:2" x14ac:dyDescent="0.25">
      <c r="A53" s="55" t="s">
        <v>1151</v>
      </c>
      <c r="B53" s="56">
        <v>71969118</v>
      </c>
    </row>
    <row r="54" spans="1:2" x14ac:dyDescent="0.25">
      <c r="A54" s="55" t="s">
        <v>1135</v>
      </c>
      <c r="B54" s="56">
        <v>71973816</v>
      </c>
    </row>
    <row r="55" spans="1:2" x14ac:dyDescent="0.25">
      <c r="A55" s="55" t="s">
        <v>1121</v>
      </c>
      <c r="B55" s="56">
        <v>71976319</v>
      </c>
    </row>
    <row r="56" spans="1:2" ht="25.5" x14ac:dyDescent="0.25">
      <c r="A56" s="55" t="s">
        <v>1120</v>
      </c>
      <c r="B56" s="56">
        <v>17615343</v>
      </c>
    </row>
    <row r="57" spans="1:2" x14ac:dyDescent="0.25">
      <c r="A57" s="55" t="s">
        <v>1122</v>
      </c>
      <c r="B57" s="56">
        <v>71973417</v>
      </c>
    </row>
    <row r="58" spans="1:2" x14ac:dyDescent="0.25">
      <c r="A58" s="55" t="s">
        <v>1136</v>
      </c>
      <c r="B58" s="56">
        <v>19615383</v>
      </c>
    </row>
    <row r="59" spans="1:2" x14ac:dyDescent="0.25">
      <c r="A59" s="55" t="s">
        <v>1124</v>
      </c>
      <c r="B59" s="56">
        <v>71967611</v>
      </c>
    </row>
    <row r="60" spans="1:2" x14ac:dyDescent="0.25">
      <c r="A60" s="55" t="s">
        <v>1152</v>
      </c>
      <c r="B60" s="56">
        <v>24256251</v>
      </c>
    </row>
    <row r="61" spans="1:2" x14ac:dyDescent="0.25"/>
    <row r="62" spans="1:2" x14ac:dyDescent="0.25">
      <c r="A62" s="59" t="s">
        <v>1142</v>
      </c>
    </row>
    <row r="63" spans="1:2" x14ac:dyDescent="0.25"/>
    <row r="64" spans="1:2" x14ac:dyDescent="0.25"/>
    <row r="65" x14ac:dyDescent="0.25"/>
    <row r="66" x14ac:dyDescent="0.25"/>
    <row r="67" x14ac:dyDescent="0.25"/>
  </sheetData>
  <sheetProtection algorithmName="SHA-512" hashValue="IeCYdF6Jr8Vj0+uEZ6uBBExIrp1WIx6PNkJPJa+iH+GfJklm9Q/3a+Cloy3YKajhWuYIl98sJqVanwGVL0dJxQ==" saltValue="jcLVQaZJbpPzH+eik/7hXg==" spinCount="100000" sheet="1" objects="1" scenarios="1"/>
  <mergeCells count="2">
    <mergeCell ref="A3:B3"/>
    <mergeCell ref="A1:B1"/>
  </mergeCells>
  <hyperlinks>
    <hyperlink ref="A1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scale="90" fitToHeight="0" orientation="portrait" r:id="rId1"/>
  <headerFooter>
    <oddHeader>&amp;C&amp;G</oddHeader>
  </headerFooter>
  <rowBreaks count="1" manualBreakCount="1">
    <brk id="41" max="1" man="1"/>
  </rowBreaks>
  <legacyDrawingHF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Y23"/>
  <sheetViews>
    <sheetView workbookViewId="0">
      <pane xSplit="3" ySplit="1" topLeftCell="D2" activePane="bottomRight" state="frozen"/>
      <selection pane="topRight" activeCell="D1" sqref="D1"/>
      <selection pane="bottomLeft" activeCell="A2" sqref="A2"/>
      <selection pane="bottomRight"/>
    </sheetView>
  </sheetViews>
  <sheetFormatPr defaultRowHeight="15" x14ac:dyDescent="0.25"/>
  <cols>
    <col min="1" max="1" width="8" bestFit="1" customWidth="1"/>
    <col min="2" max="2" width="6" bestFit="1" customWidth="1"/>
    <col min="3" max="3" width="47" bestFit="1" customWidth="1"/>
    <col min="4" max="4" width="20.42578125" bestFit="1" customWidth="1"/>
    <col min="5" max="5" width="18.28515625" bestFit="1" customWidth="1"/>
    <col min="6" max="7" width="20.140625" bestFit="1" customWidth="1"/>
    <col min="8" max="8" width="19.42578125" bestFit="1" customWidth="1"/>
    <col min="9" max="10" width="21.42578125" bestFit="1" customWidth="1"/>
    <col min="11" max="11" width="20.7109375" bestFit="1" customWidth="1"/>
    <col min="12" max="13" width="20.42578125" bestFit="1" customWidth="1"/>
    <col min="14" max="14" width="20.140625" bestFit="1" customWidth="1"/>
    <col min="15" max="18" width="21.42578125" bestFit="1" customWidth="1"/>
    <col min="19" max="19" width="20.85546875" bestFit="1" customWidth="1"/>
    <col min="20" max="20" width="21.42578125" bestFit="1" customWidth="1"/>
    <col min="21" max="21" width="20.85546875" bestFit="1" customWidth="1"/>
    <col min="22" max="22" width="21.42578125" bestFit="1" customWidth="1"/>
    <col min="23" max="23" width="19.85546875" bestFit="1" customWidth="1"/>
    <col min="24" max="25" width="20.42578125" bestFit="1" customWidth="1"/>
    <col min="26" max="27" width="17.85546875" bestFit="1" customWidth="1"/>
    <col min="28" max="29" width="18.28515625" bestFit="1" customWidth="1"/>
    <col min="30" max="30" width="19.42578125" bestFit="1" customWidth="1"/>
    <col min="31" max="31" width="19.7109375" bestFit="1" customWidth="1"/>
    <col min="32" max="32" width="21.42578125" bestFit="1" customWidth="1"/>
    <col min="33" max="33" width="20.42578125" bestFit="1" customWidth="1"/>
    <col min="34" max="34" width="19.42578125" bestFit="1" customWidth="1"/>
    <col min="35" max="35" width="21.42578125" bestFit="1" customWidth="1"/>
    <col min="36" max="36" width="20.42578125" bestFit="1" customWidth="1"/>
    <col min="37" max="37" width="18.28515625" bestFit="1" customWidth="1"/>
    <col min="38" max="38" width="19.42578125" bestFit="1" customWidth="1"/>
    <col min="39" max="39" width="21.42578125" bestFit="1" customWidth="1"/>
    <col min="40" max="40" width="17.140625" bestFit="1" customWidth="1"/>
    <col min="41" max="41" width="21.42578125" bestFit="1" customWidth="1"/>
    <col min="42" max="42" width="17.42578125" bestFit="1" customWidth="1"/>
    <col min="43" max="43" width="19.140625" bestFit="1" customWidth="1"/>
    <col min="44" max="44" width="21.42578125" bestFit="1" customWidth="1"/>
    <col min="45" max="46" width="20.42578125" bestFit="1" customWidth="1"/>
    <col min="47" max="47" width="18.5703125" bestFit="1" customWidth="1"/>
    <col min="48" max="48" width="19.7109375" bestFit="1" customWidth="1"/>
    <col min="49" max="49" width="18.5703125" bestFit="1" customWidth="1"/>
    <col min="50" max="50" width="19.85546875" bestFit="1" customWidth="1"/>
    <col min="51" max="51" width="19.7109375" bestFit="1" customWidth="1"/>
    <col min="52" max="52" width="19.42578125" bestFit="1" customWidth="1"/>
    <col min="53" max="53" width="17.140625" bestFit="1" customWidth="1"/>
    <col min="54" max="54" width="19.42578125" bestFit="1" customWidth="1"/>
    <col min="55" max="55" width="18.5703125" bestFit="1" customWidth="1"/>
    <col min="56" max="56" width="18.140625" bestFit="1" customWidth="1"/>
    <col min="57" max="57" width="18.28515625" bestFit="1" customWidth="1"/>
    <col min="58" max="58" width="19.7109375" bestFit="1" customWidth="1"/>
    <col min="59" max="59" width="17.85546875" bestFit="1" customWidth="1"/>
    <col min="60" max="60" width="19.42578125" bestFit="1" customWidth="1"/>
    <col min="61" max="61" width="21.140625" bestFit="1" customWidth="1"/>
    <col min="62" max="62" width="21" bestFit="1" customWidth="1"/>
    <col min="63" max="63" width="21.140625" bestFit="1" customWidth="1"/>
    <col min="64" max="64" width="21" bestFit="1" customWidth="1"/>
    <col min="65" max="65" width="20.140625" bestFit="1" customWidth="1"/>
    <col min="66" max="66" width="21.140625" bestFit="1" customWidth="1"/>
    <col min="67" max="67" width="21" bestFit="1" customWidth="1"/>
    <col min="68" max="68" width="21.140625" bestFit="1" customWidth="1"/>
    <col min="69" max="69" width="20.140625" bestFit="1" customWidth="1"/>
    <col min="70" max="72" width="21.140625" bestFit="1" customWidth="1"/>
    <col min="73" max="73" width="21.42578125" bestFit="1" customWidth="1"/>
    <col min="74" max="74" width="18.5703125" bestFit="1" customWidth="1"/>
    <col min="75" max="75" width="20.140625" bestFit="1" customWidth="1"/>
    <col min="76" max="76" width="19.42578125" bestFit="1" customWidth="1"/>
    <col min="77" max="77" width="17.85546875" bestFit="1" customWidth="1"/>
    <col min="78" max="79" width="19.42578125" bestFit="1" customWidth="1"/>
    <col min="80" max="80" width="19.140625" bestFit="1" customWidth="1"/>
    <col min="81" max="81" width="20.140625" bestFit="1" customWidth="1"/>
    <col min="82" max="82" width="19.42578125" bestFit="1" customWidth="1"/>
    <col min="83" max="84" width="20.140625" bestFit="1" customWidth="1"/>
    <col min="85" max="85" width="20.42578125" bestFit="1" customWidth="1"/>
    <col min="86" max="86" width="20" bestFit="1" customWidth="1"/>
    <col min="87" max="87" width="19" bestFit="1" customWidth="1"/>
    <col min="88" max="88" width="19.140625" bestFit="1" customWidth="1"/>
    <col min="89" max="89" width="21.140625" bestFit="1" customWidth="1"/>
    <col min="90" max="90" width="21" bestFit="1" customWidth="1"/>
    <col min="91" max="91" width="20.42578125" bestFit="1" customWidth="1"/>
    <col min="92" max="92" width="19.42578125" bestFit="1" customWidth="1"/>
    <col min="93" max="93" width="20.42578125" bestFit="1" customWidth="1"/>
    <col min="94" max="95" width="21.140625" bestFit="1" customWidth="1"/>
    <col min="96" max="98" width="20.140625" bestFit="1" customWidth="1"/>
    <col min="99" max="99" width="20" bestFit="1" customWidth="1"/>
    <col min="100" max="104" width="21.140625" bestFit="1" customWidth="1"/>
    <col min="105" max="105" width="21" bestFit="1" customWidth="1"/>
    <col min="106" max="106" width="20.140625" bestFit="1" customWidth="1"/>
    <col min="107" max="107" width="20.42578125" bestFit="1" customWidth="1"/>
    <col min="108" max="108" width="19" bestFit="1" customWidth="1"/>
    <col min="109" max="109" width="21.140625" bestFit="1" customWidth="1"/>
    <col min="110" max="110" width="21" bestFit="1" customWidth="1"/>
    <col min="111" max="112" width="21.140625" bestFit="1" customWidth="1"/>
    <col min="113" max="113" width="19" bestFit="1" customWidth="1"/>
    <col min="114" max="114" width="19.42578125" bestFit="1" customWidth="1"/>
    <col min="115" max="115" width="20.140625" bestFit="1" customWidth="1"/>
    <col min="116" max="116" width="20" bestFit="1" customWidth="1"/>
    <col min="117" max="117" width="19.140625" bestFit="1" customWidth="1"/>
    <col min="118" max="119" width="20.140625" bestFit="1" customWidth="1"/>
    <col min="120" max="120" width="20" bestFit="1" customWidth="1"/>
    <col min="121" max="121" width="21.140625" bestFit="1" customWidth="1"/>
    <col min="122" max="122" width="21" bestFit="1" customWidth="1"/>
    <col min="123" max="124" width="20.42578125" bestFit="1" customWidth="1"/>
    <col min="125" max="126" width="19.140625" bestFit="1" customWidth="1"/>
    <col min="127" max="127" width="15.42578125" bestFit="1" customWidth="1"/>
    <col min="128" max="128" width="19.140625" bestFit="1" customWidth="1"/>
    <col min="129" max="129" width="15.5703125" bestFit="1" customWidth="1"/>
    <col min="130" max="130" width="17.85546875" bestFit="1" customWidth="1"/>
    <col min="131" max="131" width="19.42578125" bestFit="1" customWidth="1"/>
    <col min="132" max="132" width="17.85546875" bestFit="1" customWidth="1"/>
    <col min="133" max="133" width="13.85546875" bestFit="1" customWidth="1"/>
    <col min="134" max="134" width="15.7109375" bestFit="1" customWidth="1"/>
    <col min="135" max="135" width="17.85546875" bestFit="1" customWidth="1"/>
    <col min="136" max="136" width="17.5703125" bestFit="1" customWidth="1"/>
    <col min="137" max="137" width="15.42578125" bestFit="1" customWidth="1"/>
    <col min="138" max="140" width="16.7109375" bestFit="1" customWidth="1"/>
    <col min="141" max="141" width="15.5703125" bestFit="1" customWidth="1"/>
    <col min="142" max="143" width="19.42578125" bestFit="1" customWidth="1"/>
    <col min="144" max="144" width="19.140625" bestFit="1" customWidth="1"/>
    <col min="145" max="145" width="16.42578125" bestFit="1" customWidth="1"/>
    <col min="146" max="147" width="20.140625" bestFit="1" customWidth="1"/>
    <col min="148" max="148" width="19.140625" bestFit="1" customWidth="1"/>
    <col min="149" max="149" width="18.5703125" bestFit="1" customWidth="1"/>
    <col min="150" max="150" width="15.7109375" bestFit="1" customWidth="1"/>
    <col min="151" max="151" width="19.42578125" bestFit="1" customWidth="1"/>
    <col min="152" max="152" width="17.85546875" bestFit="1" customWidth="1"/>
    <col min="153" max="153" width="19.42578125" bestFit="1" customWidth="1"/>
    <col min="154" max="154" width="13.85546875" bestFit="1" customWidth="1"/>
    <col min="155" max="155" width="16.7109375" bestFit="1" customWidth="1"/>
    <col min="156" max="156" width="19.140625" bestFit="1" customWidth="1"/>
    <col min="157" max="157" width="21.28515625" bestFit="1" customWidth="1"/>
    <col min="158" max="158" width="20" bestFit="1" customWidth="1"/>
    <col min="159" max="159" width="21.28515625" bestFit="1" customWidth="1"/>
    <col min="160" max="161" width="21" bestFit="1" customWidth="1"/>
    <col min="162" max="162" width="21.42578125" bestFit="1" customWidth="1"/>
    <col min="163" max="163" width="20.28515625" bestFit="1" customWidth="1"/>
    <col min="164" max="166" width="21.42578125" bestFit="1" customWidth="1"/>
    <col min="167" max="167" width="20.42578125" bestFit="1" customWidth="1"/>
    <col min="168" max="168" width="21.42578125" bestFit="1" customWidth="1"/>
    <col min="169" max="169" width="21.28515625" bestFit="1" customWidth="1"/>
    <col min="170" max="170" width="20.28515625" bestFit="1" customWidth="1"/>
    <col min="171" max="171" width="21.42578125" bestFit="1" customWidth="1"/>
    <col min="172" max="172" width="21.28515625" bestFit="1" customWidth="1"/>
    <col min="173" max="173" width="20" bestFit="1" customWidth="1"/>
    <col min="174" max="174" width="21.28515625" bestFit="1" customWidth="1"/>
    <col min="175" max="175" width="19" bestFit="1" customWidth="1"/>
    <col min="176" max="176" width="20" bestFit="1" customWidth="1"/>
    <col min="177" max="180" width="17.42578125" bestFit="1" customWidth="1"/>
    <col min="181" max="182" width="20" bestFit="1" customWidth="1"/>
    <col min="183" max="183" width="19" bestFit="1" customWidth="1"/>
    <col min="184" max="185" width="20" bestFit="1" customWidth="1"/>
    <col min="186" max="186" width="19" bestFit="1" customWidth="1"/>
    <col min="187" max="188" width="20" bestFit="1" customWidth="1"/>
    <col min="189" max="189" width="19" bestFit="1" customWidth="1"/>
    <col min="190" max="190" width="17.42578125" bestFit="1" customWidth="1"/>
    <col min="191" max="191" width="20" bestFit="1" customWidth="1"/>
    <col min="192" max="193" width="19" bestFit="1" customWidth="1"/>
    <col min="194" max="194" width="17.42578125" bestFit="1" customWidth="1"/>
    <col min="195" max="196" width="19" bestFit="1" customWidth="1"/>
    <col min="197" max="197" width="16.28515625" bestFit="1" customWidth="1"/>
    <col min="198" max="199" width="19" bestFit="1" customWidth="1"/>
    <col min="200" max="200" width="16.28515625" bestFit="1" customWidth="1"/>
    <col min="201" max="202" width="20" bestFit="1" customWidth="1"/>
    <col min="203" max="205" width="19" bestFit="1" customWidth="1"/>
    <col min="206" max="206" width="17.42578125" bestFit="1" customWidth="1"/>
    <col min="207" max="209" width="18.140625" bestFit="1" customWidth="1"/>
    <col min="210" max="211" width="17" bestFit="1" customWidth="1"/>
    <col min="212" max="213" width="18.140625" bestFit="1" customWidth="1"/>
    <col min="214" max="214" width="19.7109375" bestFit="1" customWidth="1"/>
    <col min="215" max="215" width="17" bestFit="1" customWidth="1"/>
    <col min="216" max="217" width="19.7109375" bestFit="1" customWidth="1"/>
    <col min="218" max="218" width="17" bestFit="1" customWidth="1"/>
    <col min="219" max="219" width="19.7109375" bestFit="1" customWidth="1"/>
    <col min="220" max="220" width="20.7109375" bestFit="1" customWidth="1"/>
    <col min="221" max="221" width="16" bestFit="1" customWidth="1"/>
    <col min="222" max="223" width="18.140625" bestFit="1" customWidth="1"/>
    <col min="224" max="224" width="19.7109375" bestFit="1" customWidth="1"/>
    <col min="225" max="225" width="16" bestFit="1" customWidth="1"/>
    <col min="226" max="226" width="17" bestFit="1" customWidth="1"/>
    <col min="227" max="227" width="11.5703125" bestFit="1" customWidth="1"/>
    <col min="228" max="229" width="17" bestFit="1" customWidth="1"/>
    <col min="230" max="230" width="18.140625" bestFit="1" customWidth="1"/>
    <col min="231" max="232" width="17" bestFit="1" customWidth="1"/>
    <col min="233" max="233" width="18.140625" bestFit="1" customWidth="1"/>
    <col min="234" max="235" width="20.7109375" bestFit="1" customWidth="1"/>
    <col min="236" max="236" width="19.7109375" bestFit="1" customWidth="1"/>
    <col min="237" max="237" width="20.7109375" bestFit="1" customWidth="1"/>
    <col min="238" max="238" width="19.7109375" bestFit="1" customWidth="1"/>
    <col min="239" max="239" width="20.7109375" bestFit="1" customWidth="1"/>
    <col min="240" max="240" width="11.5703125" bestFit="1" customWidth="1"/>
    <col min="241" max="242" width="19.7109375" bestFit="1" customWidth="1"/>
    <col min="243" max="243" width="20.7109375" bestFit="1" customWidth="1"/>
    <col min="244" max="244" width="17.42578125" bestFit="1" customWidth="1"/>
    <col min="245" max="245" width="19" bestFit="1" customWidth="1"/>
    <col min="246" max="246" width="17.42578125" bestFit="1" customWidth="1"/>
    <col min="247" max="247" width="19" bestFit="1" customWidth="1"/>
    <col min="248" max="250" width="17.42578125" bestFit="1" customWidth="1"/>
    <col min="251" max="252" width="19" bestFit="1" customWidth="1"/>
    <col min="253" max="253" width="17" bestFit="1" customWidth="1"/>
    <col min="254" max="256" width="19.7109375" bestFit="1" customWidth="1"/>
    <col min="257" max="257" width="18.140625" bestFit="1" customWidth="1"/>
    <col min="258" max="258" width="17" bestFit="1" customWidth="1"/>
    <col min="259" max="260" width="20.7109375" bestFit="1" customWidth="1"/>
    <col min="261" max="261" width="18.140625" bestFit="1" customWidth="1"/>
    <col min="262" max="262" width="19.7109375" bestFit="1" customWidth="1"/>
    <col min="263" max="264" width="17" bestFit="1" customWidth="1"/>
    <col min="265" max="265" width="18.140625" bestFit="1" customWidth="1"/>
    <col min="266" max="266" width="17.42578125" bestFit="1" customWidth="1"/>
    <col min="267" max="267" width="18.140625" bestFit="1" customWidth="1"/>
    <col min="268" max="268" width="15.28515625" bestFit="1" customWidth="1"/>
    <col min="269" max="271" width="17.42578125" bestFit="1" customWidth="1"/>
    <col min="272" max="272" width="19" bestFit="1" customWidth="1"/>
    <col min="273" max="273" width="16" bestFit="1" customWidth="1"/>
    <col min="274" max="276" width="16.28515625" bestFit="1" customWidth="1"/>
    <col min="277" max="281" width="20" bestFit="1" customWidth="1"/>
    <col min="282" max="282" width="19" bestFit="1" customWidth="1"/>
    <col min="283" max="283" width="20" bestFit="1" customWidth="1"/>
    <col min="284" max="284" width="19" bestFit="1" customWidth="1"/>
    <col min="285" max="285" width="21" bestFit="1" customWidth="1"/>
    <col min="286" max="286" width="19" bestFit="1" customWidth="1"/>
    <col min="287" max="287" width="19.7109375" bestFit="1" customWidth="1"/>
    <col min="288" max="291" width="20" bestFit="1" customWidth="1"/>
    <col min="292" max="292" width="21" bestFit="1" customWidth="1"/>
    <col min="293" max="295" width="20" bestFit="1" customWidth="1"/>
    <col min="296" max="296" width="19" bestFit="1" customWidth="1"/>
    <col min="297" max="297" width="21" bestFit="1" customWidth="1"/>
    <col min="298" max="298" width="19" bestFit="1" customWidth="1"/>
    <col min="299" max="299" width="20" bestFit="1" customWidth="1"/>
    <col min="300" max="300" width="19.7109375" bestFit="1" customWidth="1"/>
    <col min="301" max="301" width="19" bestFit="1" customWidth="1"/>
    <col min="302" max="302" width="18.140625" bestFit="1" customWidth="1"/>
    <col min="303" max="303" width="19" bestFit="1" customWidth="1"/>
    <col min="304" max="304" width="18.140625" bestFit="1" customWidth="1"/>
    <col min="305" max="305" width="19.7109375" bestFit="1" customWidth="1"/>
    <col min="306" max="306" width="16.28515625" bestFit="1" customWidth="1"/>
    <col min="307" max="307" width="17.42578125" bestFit="1" customWidth="1"/>
    <col min="308" max="308" width="15.28515625" bestFit="1" customWidth="1"/>
    <col min="309" max="309" width="11.5703125" bestFit="1" customWidth="1"/>
    <col min="310" max="310" width="14.42578125" bestFit="1" customWidth="1"/>
    <col min="311" max="311" width="15.28515625" bestFit="1" customWidth="1"/>
    <col min="312" max="312" width="17" bestFit="1" customWidth="1"/>
    <col min="313" max="313" width="16.28515625" bestFit="1" customWidth="1"/>
    <col min="314" max="315" width="11.5703125" bestFit="1" customWidth="1"/>
    <col min="316" max="316" width="17" bestFit="1" customWidth="1"/>
    <col min="317" max="317" width="11.5703125" bestFit="1" customWidth="1"/>
  </cols>
  <sheetData>
    <row r="1" spans="1:337" x14ac:dyDescent="0.25">
      <c r="A1" s="71" t="s">
        <v>557</v>
      </c>
      <c r="B1" s="71" t="s">
        <v>558</v>
      </c>
      <c r="C1" s="71" t="s">
        <v>559</v>
      </c>
      <c r="D1" s="71" t="s">
        <v>438</v>
      </c>
      <c r="E1" s="71" t="s">
        <v>420</v>
      </c>
      <c r="F1" s="71" t="s">
        <v>439</v>
      </c>
      <c r="G1" s="71" t="s">
        <v>431</v>
      </c>
      <c r="H1" s="71" t="s">
        <v>430</v>
      </c>
      <c r="I1" s="71" t="s">
        <v>408</v>
      </c>
      <c r="J1" s="71" t="s">
        <v>414</v>
      </c>
      <c r="K1" s="71" t="s">
        <v>432</v>
      </c>
      <c r="L1" s="71" t="s">
        <v>426</v>
      </c>
      <c r="M1" s="71" t="s">
        <v>419</v>
      </c>
      <c r="N1" s="71" t="s">
        <v>429</v>
      </c>
      <c r="O1" s="71" t="s">
        <v>423</v>
      </c>
      <c r="P1" s="71" t="s">
        <v>447</v>
      </c>
      <c r="Q1" s="71" t="s">
        <v>421</v>
      </c>
      <c r="R1" s="71" t="s">
        <v>446</v>
      </c>
      <c r="S1" s="71" t="s">
        <v>433</v>
      </c>
      <c r="T1" s="71" t="s">
        <v>418</v>
      </c>
      <c r="U1" s="71" t="s">
        <v>434</v>
      </c>
      <c r="V1" s="71" t="s">
        <v>442</v>
      </c>
      <c r="W1" s="71" t="s">
        <v>422</v>
      </c>
      <c r="X1" s="71" t="s">
        <v>409</v>
      </c>
      <c r="Y1" s="71" t="s">
        <v>437</v>
      </c>
      <c r="Z1" s="71" t="s">
        <v>410</v>
      </c>
      <c r="AA1" s="71" t="s">
        <v>413</v>
      </c>
      <c r="AB1" s="71" t="s">
        <v>440</v>
      </c>
      <c r="AC1" s="71" t="s">
        <v>436</v>
      </c>
      <c r="AD1" s="71" t="s">
        <v>412</v>
      </c>
      <c r="AE1" s="71" t="s">
        <v>404</v>
      </c>
      <c r="AF1" s="71" t="s">
        <v>441</v>
      </c>
      <c r="AG1" s="71" t="s">
        <v>449</v>
      </c>
      <c r="AH1" s="71" t="s">
        <v>457</v>
      </c>
      <c r="AI1" s="71" t="s">
        <v>425</v>
      </c>
      <c r="AJ1" s="71" t="s">
        <v>424</v>
      </c>
      <c r="AK1" s="71" t="s">
        <v>406</v>
      </c>
      <c r="AL1" s="71" t="s">
        <v>407</v>
      </c>
      <c r="AM1" s="71" t="s">
        <v>427</v>
      </c>
      <c r="AN1" s="71" t="s">
        <v>443</v>
      </c>
      <c r="AO1" s="71" t="s">
        <v>452</v>
      </c>
      <c r="AP1" s="71" t="s">
        <v>458</v>
      </c>
      <c r="AQ1" s="71" t="s">
        <v>417</v>
      </c>
      <c r="AR1" s="71" t="s">
        <v>451</v>
      </c>
      <c r="AS1" s="71" t="s">
        <v>416</v>
      </c>
      <c r="AT1" s="71" t="s">
        <v>454</v>
      </c>
      <c r="AU1" s="71" t="s">
        <v>448</v>
      </c>
      <c r="AV1" s="71" t="s">
        <v>405</v>
      </c>
      <c r="AW1" s="71" t="s">
        <v>450</v>
      </c>
      <c r="AX1" s="71" t="s">
        <v>435</v>
      </c>
      <c r="AY1" s="71" t="s">
        <v>428</v>
      </c>
      <c r="AZ1" s="71" t="s">
        <v>445</v>
      </c>
      <c r="BA1" s="71" t="s">
        <v>444</v>
      </c>
      <c r="BB1" s="71" t="s">
        <v>411</v>
      </c>
      <c r="BC1" s="71" t="s">
        <v>455</v>
      </c>
      <c r="BD1" s="71" t="s">
        <v>415</v>
      </c>
      <c r="BE1" s="71" t="s">
        <v>453</v>
      </c>
      <c r="BF1" s="71" t="s">
        <v>456</v>
      </c>
      <c r="BG1" s="71" t="s">
        <v>492</v>
      </c>
      <c r="BH1" s="71" t="s">
        <v>497</v>
      </c>
      <c r="BI1" s="71" t="s">
        <v>469</v>
      </c>
      <c r="BJ1" s="71" t="s">
        <v>494</v>
      </c>
      <c r="BK1" s="71" t="s">
        <v>493</v>
      </c>
      <c r="BL1" s="71" t="s">
        <v>490</v>
      </c>
      <c r="BM1" s="71" t="s">
        <v>491</v>
      </c>
      <c r="BN1" s="71" t="s">
        <v>468</v>
      </c>
      <c r="BO1" s="71" t="s">
        <v>464</v>
      </c>
      <c r="BP1" s="71" t="s">
        <v>515</v>
      </c>
      <c r="BQ1" s="71" t="s">
        <v>518</v>
      </c>
      <c r="BR1" s="71" t="s">
        <v>508</v>
      </c>
      <c r="BS1" s="71" t="s">
        <v>487</v>
      </c>
      <c r="BT1" s="71" t="s">
        <v>470</v>
      </c>
      <c r="BU1" s="71" t="s">
        <v>471</v>
      </c>
      <c r="BV1" s="71" t="s">
        <v>483</v>
      </c>
      <c r="BW1" s="71" t="s">
        <v>482</v>
      </c>
      <c r="BX1" s="71" t="s">
        <v>516</v>
      </c>
      <c r="BY1" s="71" t="s">
        <v>514</v>
      </c>
      <c r="BZ1" s="71" t="s">
        <v>505</v>
      </c>
      <c r="CA1" s="71" t="s">
        <v>502</v>
      </c>
      <c r="CB1" s="71" t="s">
        <v>517</v>
      </c>
      <c r="CC1" s="71" t="s">
        <v>509</v>
      </c>
      <c r="CD1" s="71" t="s">
        <v>498</v>
      </c>
      <c r="CE1" s="71" t="s">
        <v>521</v>
      </c>
      <c r="CF1" s="71" t="s">
        <v>467</v>
      </c>
      <c r="CG1" s="71" t="s">
        <v>460</v>
      </c>
      <c r="CH1" s="71" t="s">
        <v>466</v>
      </c>
      <c r="CI1" s="71" t="s">
        <v>506</v>
      </c>
      <c r="CJ1" s="71" t="s">
        <v>512</v>
      </c>
      <c r="CK1" s="71" t="s">
        <v>503</v>
      </c>
      <c r="CL1" s="71" t="s">
        <v>465</v>
      </c>
      <c r="CM1" s="71" t="s">
        <v>462</v>
      </c>
      <c r="CN1" s="71" t="s">
        <v>495</v>
      </c>
      <c r="CO1" s="71" t="s">
        <v>504</v>
      </c>
      <c r="CP1" s="71" t="s">
        <v>519</v>
      </c>
      <c r="CQ1" s="71" t="s">
        <v>523</v>
      </c>
      <c r="CR1" s="71" t="s">
        <v>485</v>
      </c>
      <c r="CS1" s="71" t="s">
        <v>488</v>
      </c>
      <c r="CT1" s="71" t="s">
        <v>500</v>
      </c>
      <c r="CU1" s="71" t="s">
        <v>459</v>
      </c>
      <c r="CV1" s="71" t="s">
        <v>522</v>
      </c>
      <c r="CW1" s="71" t="s">
        <v>477</v>
      </c>
      <c r="CX1" s="71" t="s">
        <v>473</v>
      </c>
      <c r="CY1" s="71" t="s">
        <v>472</v>
      </c>
      <c r="CZ1" s="71" t="s">
        <v>499</v>
      </c>
      <c r="DA1" s="71" t="s">
        <v>496</v>
      </c>
      <c r="DB1" s="71" t="s">
        <v>486</v>
      </c>
      <c r="DC1" s="71" t="s">
        <v>489</v>
      </c>
      <c r="DD1" s="71" t="s">
        <v>511</v>
      </c>
      <c r="DE1" s="71" t="s">
        <v>476</v>
      </c>
      <c r="DF1" s="71" t="s">
        <v>475</v>
      </c>
      <c r="DG1" s="71" t="s">
        <v>513</v>
      </c>
      <c r="DH1" s="71" t="s">
        <v>507</v>
      </c>
      <c r="DI1" s="71" t="s">
        <v>474</v>
      </c>
      <c r="DJ1" s="71" t="s">
        <v>484</v>
      </c>
      <c r="DK1" s="71" t="s">
        <v>481</v>
      </c>
      <c r="DL1" s="71" t="s">
        <v>480</v>
      </c>
      <c r="DM1" s="71" t="s">
        <v>478</v>
      </c>
      <c r="DN1" s="71" t="s">
        <v>461</v>
      </c>
      <c r="DO1" s="71" t="s">
        <v>501</v>
      </c>
      <c r="DP1" s="71" t="s">
        <v>479</v>
      </c>
      <c r="DQ1" s="71" t="s">
        <v>520</v>
      </c>
      <c r="DR1" s="71" t="s">
        <v>510</v>
      </c>
      <c r="DS1" s="71" t="s">
        <v>533</v>
      </c>
      <c r="DT1" s="71" t="s">
        <v>540</v>
      </c>
      <c r="DU1" s="71" t="s">
        <v>553</v>
      </c>
      <c r="DV1" s="71" t="s">
        <v>544</v>
      </c>
      <c r="DW1" s="71" t="s">
        <v>526</v>
      </c>
      <c r="DX1" s="71" t="s">
        <v>532</v>
      </c>
      <c r="DY1" s="71" t="s">
        <v>538</v>
      </c>
      <c r="DZ1" s="71" t="s">
        <v>535</v>
      </c>
      <c r="EA1" s="71" t="s">
        <v>536</v>
      </c>
      <c r="EB1" s="71" t="s">
        <v>534</v>
      </c>
      <c r="EC1" s="71" t="s">
        <v>548</v>
      </c>
      <c r="ED1" s="71" t="s">
        <v>545</v>
      </c>
      <c r="EE1" s="71" t="s">
        <v>527</v>
      </c>
      <c r="EF1" s="71" t="s">
        <v>531</v>
      </c>
      <c r="EG1" s="71" t="s">
        <v>528</v>
      </c>
      <c r="EH1" s="71" t="s">
        <v>541</v>
      </c>
      <c r="EI1" s="71" t="s">
        <v>542</v>
      </c>
      <c r="EJ1" s="71" t="s">
        <v>546</v>
      </c>
      <c r="EK1" s="71" t="s">
        <v>549</v>
      </c>
      <c r="EL1" s="71" t="s">
        <v>554</v>
      </c>
      <c r="EM1" s="71" t="s">
        <v>556</v>
      </c>
      <c r="EN1" s="71" t="s">
        <v>463</v>
      </c>
      <c r="EO1" s="71" t="s">
        <v>555</v>
      </c>
      <c r="EP1" s="71" t="s">
        <v>525</v>
      </c>
      <c r="EQ1" s="71" t="s">
        <v>524</v>
      </c>
      <c r="ER1" s="71" t="s">
        <v>551</v>
      </c>
      <c r="ES1" s="71" t="s">
        <v>552</v>
      </c>
      <c r="ET1" s="71" t="s">
        <v>550</v>
      </c>
      <c r="EU1" s="71" t="s">
        <v>537</v>
      </c>
      <c r="EV1" s="71" t="s">
        <v>529</v>
      </c>
      <c r="EW1" s="71" t="s">
        <v>530</v>
      </c>
      <c r="EX1" s="71" t="s">
        <v>547</v>
      </c>
      <c r="EY1" s="71" t="s">
        <v>539</v>
      </c>
      <c r="EZ1" s="71" t="s">
        <v>543</v>
      </c>
      <c r="FA1" s="71" t="s">
        <v>565</v>
      </c>
      <c r="FB1" s="71" t="s">
        <v>576</v>
      </c>
      <c r="FC1" s="71" t="s">
        <v>568</v>
      </c>
      <c r="FD1" s="71" t="s">
        <v>572</v>
      </c>
      <c r="FE1" s="71" t="s">
        <v>577</v>
      </c>
      <c r="FF1" s="71" t="s">
        <v>567</v>
      </c>
      <c r="FG1" s="71" t="s">
        <v>562</v>
      </c>
      <c r="FH1" s="71" t="s">
        <v>560</v>
      </c>
      <c r="FI1" s="71" t="s">
        <v>575</v>
      </c>
      <c r="FJ1" s="71" t="s">
        <v>563</v>
      </c>
      <c r="FK1" s="71" t="s">
        <v>561</v>
      </c>
      <c r="FL1" s="71" t="s">
        <v>566</v>
      </c>
      <c r="FM1" s="71" t="s">
        <v>569</v>
      </c>
      <c r="FN1" s="71" t="s">
        <v>564</v>
      </c>
      <c r="FO1" s="71" t="s">
        <v>570</v>
      </c>
      <c r="FP1" s="71" t="s">
        <v>571</v>
      </c>
      <c r="FQ1" s="71" t="s">
        <v>573</v>
      </c>
      <c r="FR1" s="71" t="s">
        <v>574</v>
      </c>
      <c r="FS1" s="71" t="s">
        <v>578</v>
      </c>
      <c r="FT1" s="68"/>
      <c r="FU1" s="68"/>
      <c r="FV1" s="68"/>
      <c r="FW1" s="68"/>
      <c r="FX1" s="68"/>
      <c r="FY1" s="68"/>
      <c r="FZ1" s="68"/>
      <c r="GA1" s="68"/>
      <c r="GB1" s="68"/>
      <c r="GC1" s="68"/>
      <c r="GD1" s="68"/>
      <c r="GE1" s="68"/>
      <c r="GF1" s="68"/>
      <c r="GG1" s="68"/>
      <c r="GH1" s="68"/>
      <c r="GI1" s="68"/>
      <c r="GJ1" s="68"/>
      <c r="GK1" s="68"/>
      <c r="GL1" s="68"/>
      <c r="GM1" s="68"/>
      <c r="GN1" s="68"/>
      <c r="GO1" s="68"/>
      <c r="GP1" s="68"/>
      <c r="GQ1" s="68"/>
      <c r="GR1" s="68"/>
      <c r="GS1" s="68"/>
      <c r="GT1" s="68"/>
      <c r="GU1" s="68"/>
      <c r="GV1" s="68"/>
      <c r="GW1" s="68"/>
      <c r="GX1" s="68"/>
      <c r="GY1" s="68"/>
      <c r="GZ1" s="68"/>
      <c r="HA1" s="68"/>
      <c r="HB1" s="68"/>
      <c r="HC1" s="68"/>
      <c r="HD1" s="68"/>
      <c r="HE1" s="68"/>
      <c r="HF1" s="68"/>
      <c r="HG1" s="68"/>
      <c r="HH1" s="68"/>
      <c r="HI1" s="68"/>
      <c r="HJ1" s="68"/>
      <c r="HK1" s="68"/>
      <c r="HL1" s="68"/>
      <c r="HM1" s="68"/>
      <c r="HN1" s="68"/>
      <c r="HO1" s="68"/>
      <c r="HP1" s="68"/>
      <c r="HQ1" s="68"/>
      <c r="HR1" s="68"/>
      <c r="HS1" s="68"/>
      <c r="HT1" s="68"/>
      <c r="HU1" s="68"/>
      <c r="HV1" s="68"/>
      <c r="HW1" s="68"/>
      <c r="HX1" s="68"/>
      <c r="HY1" s="68"/>
      <c r="HZ1" s="68"/>
      <c r="IA1" s="68"/>
      <c r="IB1" s="68"/>
      <c r="IC1" s="68"/>
      <c r="ID1" s="68"/>
      <c r="IE1" s="68"/>
      <c r="IF1" s="68"/>
      <c r="IG1" s="68"/>
      <c r="IH1" s="68"/>
      <c r="II1" s="68"/>
      <c r="IJ1" s="68"/>
      <c r="IK1" s="68"/>
      <c r="IL1" s="68"/>
      <c r="IM1" s="68"/>
      <c r="IN1" s="68"/>
      <c r="IO1" s="68"/>
      <c r="IP1" s="68"/>
      <c r="IQ1" s="68"/>
      <c r="IR1" s="68"/>
      <c r="IS1" s="68"/>
      <c r="IT1" s="68"/>
      <c r="IU1" s="68"/>
      <c r="IV1" s="68"/>
      <c r="IW1" s="68"/>
      <c r="IX1" s="68"/>
      <c r="IY1" s="68"/>
      <c r="IZ1" s="68"/>
      <c r="JA1" s="68"/>
      <c r="JB1" s="68"/>
      <c r="JC1" s="68"/>
      <c r="JD1" s="68"/>
      <c r="JE1" s="68"/>
      <c r="JF1" s="68"/>
      <c r="JG1" s="68"/>
      <c r="JH1" s="68"/>
      <c r="JI1" s="68"/>
      <c r="JJ1" s="68"/>
      <c r="JK1" s="68"/>
      <c r="JL1" s="68"/>
      <c r="JM1" s="68"/>
      <c r="JN1" s="68"/>
      <c r="JO1" s="68"/>
      <c r="JP1" s="68"/>
      <c r="JQ1" s="68"/>
      <c r="JR1" s="68"/>
      <c r="JS1" s="68"/>
      <c r="JT1" s="68"/>
      <c r="JU1" s="68"/>
      <c r="JV1" s="68"/>
      <c r="JW1" s="68"/>
      <c r="JX1" s="68"/>
      <c r="JY1" s="68"/>
      <c r="JZ1" s="68"/>
      <c r="KA1" s="68"/>
      <c r="KB1" s="68"/>
      <c r="KC1" s="68"/>
      <c r="KD1" s="68"/>
      <c r="KE1" s="68"/>
      <c r="KF1" s="68"/>
      <c r="KG1" s="68"/>
      <c r="KH1" s="68"/>
      <c r="KI1" s="68"/>
      <c r="KJ1" s="68"/>
      <c r="KK1" s="68"/>
      <c r="KL1" s="68"/>
      <c r="KM1" s="68"/>
      <c r="KN1" s="68"/>
      <c r="KO1" s="68"/>
      <c r="KP1" s="68"/>
      <c r="KQ1" s="68"/>
      <c r="KR1" s="68"/>
      <c r="KS1" s="68"/>
      <c r="KT1" s="68"/>
      <c r="KU1" s="68"/>
      <c r="KV1" s="68"/>
      <c r="KW1" s="68"/>
      <c r="KX1" s="68"/>
      <c r="KY1" s="68"/>
      <c r="KZ1" s="68"/>
      <c r="LA1" s="68"/>
      <c r="LB1" s="68"/>
      <c r="LC1" s="68"/>
      <c r="LD1" s="68"/>
      <c r="LE1" s="68"/>
      <c r="LF1" s="64"/>
      <c r="LG1" s="64"/>
      <c r="LH1" s="64"/>
      <c r="LI1" s="64"/>
      <c r="LJ1" s="64"/>
      <c r="LK1" s="64"/>
      <c r="LL1" s="64"/>
      <c r="LM1" s="64"/>
      <c r="LN1" s="64"/>
      <c r="LO1" s="64"/>
      <c r="LP1" s="64"/>
      <c r="LQ1" s="64"/>
      <c r="LR1" s="64"/>
      <c r="LS1" s="64"/>
      <c r="LT1" s="64"/>
      <c r="LU1" s="64"/>
      <c r="LV1" s="64"/>
      <c r="LW1" s="64"/>
      <c r="LX1" s="64"/>
      <c r="LY1" s="64"/>
    </row>
    <row r="2" spans="1:337" x14ac:dyDescent="0.25">
      <c r="A2" s="72">
        <v>201812</v>
      </c>
      <c r="B2" s="72">
        <v>63010</v>
      </c>
      <c r="C2" s="73" t="s">
        <v>579</v>
      </c>
      <c r="D2" s="66">
        <v>9672088</v>
      </c>
      <c r="E2" s="66">
        <v>-1201</v>
      </c>
      <c r="F2" s="66">
        <v>9670887</v>
      </c>
      <c r="G2" s="66">
        <v>1619</v>
      </c>
      <c r="H2" s="66">
        <v>256991</v>
      </c>
      <c r="I2" s="66">
        <v>3171</v>
      </c>
      <c r="J2" s="66">
        <v>1535246</v>
      </c>
      <c r="K2" s="66">
        <v>-2873120</v>
      </c>
      <c r="L2" s="66">
        <v>-2091</v>
      </c>
      <c r="M2" s="66">
        <v>-218221</v>
      </c>
      <c r="N2" s="66">
        <v>-1296405</v>
      </c>
      <c r="O2" s="66">
        <v>298110</v>
      </c>
      <c r="P2" s="66">
        <v>-6712959</v>
      </c>
      <c r="Q2" s="66">
        <v>18301</v>
      </c>
      <c r="R2" s="66">
        <v>-6694658</v>
      </c>
      <c r="S2" s="66">
        <v>-652384</v>
      </c>
      <c r="T2" s="66">
        <v>-6743</v>
      </c>
      <c r="U2" s="66">
        <v>-659127</v>
      </c>
      <c r="V2" s="66">
        <v>-521782</v>
      </c>
      <c r="W2" s="66">
        <v>-175718</v>
      </c>
      <c r="X2" s="66">
        <v>-87946</v>
      </c>
      <c r="Y2" s="66">
        <v>-292336</v>
      </c>
      <c r="Z2" s="66">
        <v>109120</v>
      </c>
      <c r="AA2" s="66">
        <v>0</v>
      </c>
      <c r="AB2" s="66">
        <v>-271162</v>
      </c>
      <c r="AC2" s="66">
        <v>-157370</v>
      </c>
      <c r="AD2" s="66">
        <v>192775</v>
      </c>
      <c r="AE2" s="66">
        <v>-166042</v>
      </c>
      <c r="AF2" s="66">
        <v>89827</v>
      </c>
      <c r="AG2" s="66">
        <v>0</v>
      </c>
      <c r="AH2" s="66">
        <v>0</v>
      </c>
      <c r="AI2" s="66">
        <v>0</v>
      </c>
      <c r="AJ2" s="66">
        <v>116560</v>
      </c>
      <c r="AK2" s="66">
        <v>-55483</v>
      </c>
      <c r="AL2" s="66">
        <v>61077</v>
      </c>
      <c r="AM2" s="66">
        <v>593972</v>
      </c>
      <c r="AN2" s="66">
        <v>-45427</v>
      </c>
      <c r="AO2" s="66">
        <v>-17867</v>
      </c>
      <c r="AP2" s="66">
        <v>3393</v>
      </c>
      <c r="AQ2" s="66">
        <v>-1599</v>
      </c>
      <c r="AR2" s="66">
        <v>532472</v>
      </c>
      <c r="AS2" s="66">
        <v>-35731</v>
      </c>
      <c r="AT2" s="66">
        <v>-358325</v>
      </c>
      <c r="AU2" s="66">
        <v>115464</v>
      </c>
      <c r="AV2" s="66">
        <v>-412365</v>
      </c>
      <c r="AW2" s="66">
        <v>20841</v>
      </c>
      <c r="AX2" s="66">
        <v>-92471</v>
      </c>
      <c r="AY2" s="66">
        <v>-726856</v>
      </c>
      <c r="AZ2" s="66">
        <v>12547</v>
      </c>
      <c r="BA2" s="66">
        <v>-66023</v>
      </c>
      <c r="BB2" s="66">
        <v>-74371</v>
      </c>
      <c r="BC2" s="66">
        <v>1025</v>
      </c>
      <c r="BD2" s="66">
        <v>-139369</v>
      </c>
      <c r="BE2" s="66">
        <v>190895</v>
      </c>
      <c r="BF2" s="66">
        <v>-166042</v>
      </c>
      <c r="BG2" s="66">
        <v>1697</v>
      </c>
      <c r="BH2" s="66">
        <v>1697</v>
      </c>
      <c r="BI2" s="66">
        <v>148754</v>
      </c>
      <c r="BJ2" s="66">
        <v>7281636</v>
      </c>
      <c r="BK2" s="66">
        <v>1257085</v>
      </c>
      <c r="BL2" s="66">
        <v>8538721</v>
      </c>
      <c r="BM2" s="66">
        <v>1993823</v>
      </c>
      <c r="BN2" s="66">
        <v>6120288</v>
      </c>
      <c r="BO2" s="66">
        <v>42502939</v>
      </c>
      <c r="BP2" s="66">
        <v>3806153</v>
      </c>
      <c r="BQ2" s="66">
        <v>147</v>
      </c>
      <c r="BR2" s="66">
        <v>4697325</v>
      </c>
      <c r="BS2" s="66">
        <v>59120675</v>
      </c>
      <c r="BT2" s="66">
        <v>67808150</v>
      </c>
      <c r="BU2" s="66">
        <v>43991724</v>
      </c>
      <c r="BV2" s="66">
        <v>198472</v>
      </c>
      <c r="BW2" s="66">
        <v>198472</v>
      </c>
      <c r="BX2" s="66">
        <v>350220</v>
      </c>
      <c r="BY2" s="66">
        <v>350220</v>
      </c>
      <c r="BZ2" s="66">
        <v>139766</v>
      </c>
      <c r="CA2" s="66">
        <v>505818</v>
      </c>
      <c r="CB2" s="66">
        <v>12338</v>
      </c>
      <c r="CC2" s="66">
        <v>1206614</v>
      </c>
      <c r="CD2" s="66">
        <v>26936</v>
      </c>
      <c r="CE2" s="66">
        <v>0</v>
      </c>
      <c r="CF2" s="66">
        <v>1064378</v>
      </c>
      <c r="CG2" s="66">
        <v>573540</v>
      </c>
      <c r="CH2" s="66">
        <v>1664854</v>
      </c>
      <c r="CI2" s="66">
        <v>519672</v>
      </c>
      <c r="CJ2" s="66">
        <v>66476</v>
      </c>
      <c r="CK2" s="66">
        <v>586148</v>
      </c>
      <c r="CL2" s="66">
        <v>115259187</v>
      </c>
      <c r="CM2" s="66">
        <v>1000</v>
      </c>
      <c r="CN2" s="66">
        <v>0</v>
      </c>
      <c r="CO2" s="66">
        <v>273849</v>
      </c>
      <c r="CP2" s="66">
        <v>273849</v>
      </c>
      <c r="CQ2" s="66">
        <v>2870158</v>
      </c>
      <c r="CR2" s="66">
        <v>2000</v>
      </c>
      <c r="CS2" s="66">
        <v>3147007</v>
      </c>
      <c r="CT2" s="66">
        <v>794132</v>
      </c>
      <c r="CU2" s="66">
        <v>794132</v>
      </c>
      <c r="CV2" s="66">
        <v>658067</v>
      </c>
      <c r="CW2" s="66">
        <v>53697939</v>
      </c>
      <c r="CX2" s="66">
        <v>53697939</v>
      </c>
      <c r="CY2" s="66">
        <v>43410759</v>
      </c>
      <c r="CZ2" s="66">
        <v>43410759</v>
      </c>
      <c r="DA2" s="66">
        <v>97108698</v>
      </c>
      <c r="DB2" s="66">
        <v>2163945</v>
      </c>
      <c r="DC2" s="66">
        <v>3310586</v>
      </c>
      <c r="DD2" s="66">
        <v>162125</v>
      </c>
      <c r="DE2" s="66">
        <v>98829</v>
      </c>
      <c r="DF2" s="66">
        <v>103502250</v>
      </c>
      <c r="DG2" s="66">
        <v>51792</v>
      </c>
      <c r="DH2" s="66">
        <v>0</v>
      </c>
      <c r="DI2" s="66">
        <v>51792</v>
      </c>
      <c r="DJ2" s="66">
        <v>97579</v>
      </c>
      <c r="DK2" s="66">
        <v>147719</v>
      </c>
      <c r="DL2" s="66">
        <v>5413315</v>
      </c>
      <c r="DM2" s="66">
        <v>595611</v>
      </c>
      <c r="DN2" s="66">
        <v>0</v>
      </c>
      <c r="DO2" s="66">
        <v>1206366</v>
      </c>
      <c r="DP2" s="66">
        <v>7460590</v>
      </c>
      <c r="DQ2" s="66">
        <v>303416</v>
      </c>
      <c r="DR2" s="66">
        <v>115259187</v>
      </c>
      <c r="DS2" s="66"/>
      <c r="DT2" s="66"/>
      <c r="DU2" s="66"/>
      <c r="DV2" s="66"/>
      <c r="DW2" s="66"/>
      <c r="DX2" s="66"/>
      <c r="DY2" s="66"/>
      <c r="DZ2" s="66"/>
      <c r="EA2" s="66"/>
      <c r="EB2" s="66"/>
      <c r="EC2" s="66"/>
      <c r="ED2" s="66"/>
      <c r="EE2" s="66"/>
      <c r="EF2" s="66"/>
      <c r="EG2" s="66"/>
      <c r="EH2" s="66"/>
      <c r="EI2" s="66"/>
      <c r="EJ2" s="66"/>
      <c r="EK2" s="66"/>
      <c r="EL2" s="66"/>
      <c r="EM2" s="66"/>
      <c r="EN2" s="66"/>
      <c r="EO2" s="66"/>
      <c r="EP2" s="66"/>
      <c r="EQ2" s="66"/>
      <c r="ER2" s="66"/>
      <c r="ES2" s="66"/>
      <c r="ET2" s="66"/>
      <c r="EU2" s="66"/>
      <c r="EV2" s="66"/>
      <c r="EW2" s="66"/>
      <c r="EX2" s="66"/>
      <c r="EY2" s="66"/>
      <c r="EZ2" s="66"/>
      <c r="FA2" s="66">
        <v>94428340</v>
      </c>
      <c r="FB2" s="66">
        <v>1632072</v>
      </c>
      <c r="FC2" s="66">
        <v>96060412</v>
      </c>
      <c r="FD2" s="66">
        <v>-5547142</v>
      </c>
      <c r="FE2" s="66">
        <v>-8156624</v>
      </c>
      <c r="FF2" s="66">
        <v>82356646</v>
      </c>
      <c r="FG2" s="66">
        <v>9672087</v>
      </c>
      <c r="FH2" s="66">
        <v>-423090</v>
      </c>
      <c r="FI2" s="66">
        <v>-6695516</v>
      </c>
      <c r="FJ2" s="66">
        <v>-241189</v>
      </c>
      <c r="FK2" s="66">
        <v>-95606</v>
      </c>
      <c r="FL2" s="66">
        <v>2028866</v>
      </c>
      <c r="FM2" s="66">
        <v>86602198</v>
      </c>
      <c r="FN2" s="66">
        <v>8198728</v>
      </c>
      <c r="FO2" s="66">
        <v>4471719</v>
      </c>
      <c r="FP2" s="66">
        <v>99272645</v>
      </c>
      <c r="FQ2" s="66">
        <v>-2163947</v>
      </c>
      <c r="FR2" s="66">
        <v>97108698</v>
      </c>
      <c r="FS2" s="66"/>
      <c r="FT2" s="66"/>
      <c r="FU2" s="66"/>
      <c r="FV2" s="66"/>
      <c r="FW2" s="66"/>
      <c r="FX2" s="66"/>
      <c r="FY2" s="66"/>
      <c r="FZ2" s="66"/>
      <c r="GA2" s="66"/>
      <c r="GB2" s="66"/>
      <c r="GC2" s="66"/>
      <c r="GD2" s="66"/>
      <c r="GE2" s="66"/>
      <c r="GF2" s="66"/>
      <c r="GG2" s="66"/>
      <c r="GH2" s="66"/>
      <c r="GI2" s="66"/>
      <c r="GJ2" s="66"/>
      <c r="GK2" s="66"/>
      <c r="GL2" s="66"/>
      <c r="GM2" s="66"/>
      <c r="GN2" s="66"/>
      <c r="GO2" s="66"/>
      <c r="GP2" s="66"/>
      <c r="GQ2" s="66"/>
      <c r="GR2" s="66"/>
      <c r="GS2" s="66"/>
      <c r="GT2" s="66"/>
      <c r="GU2" s="66"/>
      <c r="GV2" s="66"/>
      <c r="GW2" s="66"/>
      <c r="GX2" s="66"/>
      <c r="GY2" s="66"/>
      <c r="GZ2" s="66"/>
      <c r="HA2" s="66"/>
      <c r="HB2" s="66"/>
      <c r="HC2" s="66"/>
      <c r="HD2" s="66"/>
      <c r="HE2" s="66"/>
      <c r="HF2" s="66"/>
      <c r="HG2" s="66"/>
      <c r="HH2" s="66"/>
      <c r="HI2" s="66"/>
      <c r="HJ2" s="66"/>
      <c r="HK2" s="66"/>
      <c r="HL2" s="66"/>
      <c r="HM2" s="66"/>
      <c r="HN2" s="66"/>
      <c r="HO2" s="66"/>
      <c r="HP2" s="66"/>
      <c r="HQ2" s="66"/>
      <c r="HR2" s="66"/>
      <c r="HS2" s="66"/>
      <c r="HT2" s="66"/>
      <c r="HU2" s="66"/>
      <c r="HV2" s="66"/>
      <c r="HW2" s="66"/>
      <c r="HX2" s="66"/>
      <c r="HY2" s="66"/>
      <c r="HZ2" s="66"/>
      <c r="IA2" s="66"/>
      <c r="IB2" s="66"/>
      <c r="IC2" s="66"/>
      <c r="ID2" s="66"/>
      <c r="IE2" s="66"/>
      <c r="IF2" s="66"/>
      <c r="IG2" s="66"/>
      <c r="IH2" s="66"/>
      <c r="II2" s="66"/>
      <c r="IJ2" s="66"/>
      <c r="IK2" s="66"/>
      <c r="IL2" s="66"/>
      <c r="IM2" s="66"/>
      <c r="IN2" s="66"/>
      <c r="IO2" s="66"/>
      <c r="IP2" s="66"/>
      <c r="IQ2" s="66"/>
      <c r="IR2" s="66"/>
      <c r="IS2" s="66"/>
      <c r="IT2" s="66"/>
      <c r="IU2" s="66"/>
      <c r="IV2" s="66"/>
      <c r="IW2" s="66"/>
      <c r="IX2" s="66"/>
      <c r="IY2" s="66"/>
      <c r="IZ2" s="66"/>
      <c r="JA2" s="66"/>
      <c r="JB2" s="66"/>
      <c r="JC2" s="66"/>
      <c r="JD2" s="66"/>
      <c r="JE2" s="66"/>
      <c r="JF2" s="66"/>
      <c r="JG2" s="66"/>
      <c r="JH2" s="66"/>
      <c r="JI2" s="66"/>
      <c r="JJ2" s="66"/>
      <c r="JK2" s="66"/>
      <c r="JL2" s="66"/>
      <c r="JM2" s="66"/>
      <c r="JN2" s="66"/>
      <c r="JO2" s="66"/>
      <c r="JP2" s="66"/>
      <c r="JQ2" s="66"/>
      <c r="JR2" s="66"/>
      <c r="JS2" s="66"/>
      <c r="JT2" s="66"/>
      <c r="JU2" s="66"/>
      <c r="JV2" s="66"/>
      <c r="JW2" s="66"/>
      <c r="JX2" s="66"/>
      <c r="JY2" s="66"/>
      <c r="JZ2" s="66"/>
      <c r="KA2" s="66"/>
      <c r="KB2" s="66"/>
      <c r="KC2" s="66"/>
      <c r="KD2" s="66"/>
      <c r="KE2" s="66"/>
      <c r="KF2" s="66"/>
      <c r="KG2" s="66"/>
      <c r="KH2" s="66"/>
      <c r="KI2" s="66"/>
      <c r="KJ2" s="66"/>
      <c r="KK2" s="66"/>
      <c r="KL2" s="66"/>
      <c r="KM2" s="66"/>
      <c r="KN2" s="66"/>
      <c r="KO2" s="66"/>
      <c r="KP2" s="66"/>
      <c r="KQ2" s="66"/>
      <c r="KR2" s="66"/>
      <c r="KS2" s="66"/>
      <c r="KT2" s="66"/>
      <c r="KU2" s="66"/>
      <c r="KV2" s="66"/>
      <c r="KW2" s="66"/>
      <c r="KX2" s="66"/>
      <c r="KY2" s="66"/>
      <c r="KZ2" s="66"/>
      <c r="LA2" s="66"/>
      <c r="LB2" s="66"/>
      <c r="LC2" s="66"/>
      <c r="LD2" s="66"/>
      <c r="LE2" s="66"/>
      <c r="LF2" s="65"/>
      <c r="LG2" s="65"/>
      <c r="LH2" s="65"/>
      <c r="LI2" s="65"/>
      <c r="LJ2" s="65"/>
      <c r="LK2" s="65"/>
      <c r="LL2" s="65"/>
      <c r="LM2" s="65"/>
      <c r="LN2" s="65"/>
      <c r="LO2" s="65"/>
      <c r="LP2" s="65"/>
      <c r="LQ2" s="65"/>
      <c r="LR2" s="65"/>
      <c r="LS2" s="65"/>
      <c r="LT2" s="65"/>
      <c r="LU2" s="65"/>
      <c r="LV2" s="65"/>
      <c r="LW2" s="65"/>
      <c r="LX2" s="65"/>
      <c r="LY2" s="65"/>
    </row>
    <row r="3" spans="1:337" x14ac:dyDescent="0.25">
      <c r="A3" s="72">
        <v>201812</v>
      </c>
      <c r="B3" s="72">
        <v>62973</v>
      </c>
      <c r="C3" s="73" t="s">
        <v>580</v>
      </c>
      <c r="D3" s="66">
        <v>19522393</v>
      </c>
      <c r="E3" s="66">
        <v>-5545</v>
      </c>
      <c r="F3" s="66">
        <v>19516848</v>
      </c>
      <c r="G3" s="66">
        <v>1140561</v>
      </c>
      <c r="H3" s="66">
        <v>88852</v>
      </c>
      <c r="I3" s="66">
        <v>1297</v>
      </c>
      <c r="J3" s="66">
        <v>8298956</v>
      </c>
      <c r="K3" s="66">
        <v>-9914317</v>
      </c>
      <c r="L3" s="66">
        <v>-4398734</v>
      </c>
      <c r="M3" s="66">
        <v>-788630</v>
      </c>
      <c r="N3" s="66">
        <v>-5572015</v>
      </c>
      <c r="O3" s="66">
        <v>956925</v>
      </c>
      <c r="P3" s="66">
        <v>-23493259</v>
      </c>
      <c r="Q3" s="66">
        <v>336</v>
      </c>
      <c r="R3" s="66">
        <v>-23492923</v>
      </c>
      <c r="S3" s="66">
        <v>9911525</v>
      </c>
      <c r="T3" s="66">
        <v>17913</v>
      </c>
      <c r="U3" s="66">
        <v>9929438</v>
      </c>
      <c r="V3" s="66">
        <v>112478</v>
      </c>
      <c r="W3" s="66">
        <v>0</v>
      </c>
      <c r="X3" s="66">
        <v>-126179</v>
      </c>
      <c r="Y3" s="66">
        <v>-818724</v>
      </c>
      <c r="Z3" s="66">
        <v>17861</v>
      </c>
      <c r="AA3" s="66">
        <v>0</v>
      </c>
      <c r="AB3" s="66">
        <v>-927042</v>
      </c>
      <c r="AC3" s="66">
        <v>-62951</v>
      </c>
      <c r="AD3" s="66">
        <v>460758</v>
      </c>
      <c r="AE3" s="66">
        <v>-423507</v>
      </c>
      <c r="AF3" s="66">
        <v>-16141</v>
      </c>
      <c r="AG3" s="66">
        <v>665238</v>
      </c>
      <c r="AH3" s="66">
        <v>0</v>
      </c>
      <c r="AI3" s="66">
        <v>0</v>
      </c>
      <c r="AJ3" s="66">
        <v>686348</v>
      </c>
      <c r="AK3" s="66">
        <v>-43810</v>
      </c>
      <c r="AL3" s="66">
        <v>642538</v>
      </c>
      <c r="AM3" s="66">
        <v>984758</v>
      </c>
      <c r="AN3" s="66">
        <v>-10592</v>
      </c>
      <c r="AO3" s="66">
        <v>298617</v>
      </c>
      <c r="AP3" s="66">
        <v>0</v>
      </c>
      <c r="AQ3" s="66">
        <v>0</v>
      </c>
      <c r="AR3" s="66">
        <v>1272783</v>
      </c>
      <c r="AS3" s="66">
        <v>-122213</v>
      </c>
      <c r="AT3" s="66">
        <v>-1164622</v>
      </c>
      <c r="AU3" s="66">
        <v>6723</v>
      </c>
      <c r="AV3" s="66">
        <v>-272584</v>
      </c>
      <c r="AW3" s="66">
        <v>-3000</v>
      </c>
      <c r="AX3" s="66">
        <v>0</v>
      </c>
      <c r="AY3" s="66">
        <v>-1433483</v>
      </c>
      <c r="AZ3" s="66">
        <v>-78398</v>
      </c>
      <c r="BA3" s="66">
        <v>-19583</v>
      </c>
      <c r="BB3" s="66">
        <v>-50521</v>
      </c>
      <c r="BC3" s="66">
        <v>-15</v>
      </c>
      <c r="BD3" s="66">
        <v>-70119</v>
      </c>
      <c r="BE3" s="66">
        <v>7923</v>
      </c>
      <c r="BF3" s="66">
        <v>-423507</v>
      </c>
      <c r="BG3" s="66">
        <v>0</v>
      </c>
      <c r="BH3" s="66">
        <v>0</v>
      </c>
      <c r="BI3" s="66">
        <v>213611</v>
      </c>
      <c r="BJ3" s="66">
        <v>20161680</v>
      </c>
      <c r="BK3" s="66">
        <v>1238495</v>
      </c>
      <c r="BL3" s="66">
        <v>21472855</v>
      </c>
      <c r="BM3" s="66">
        <v>13184917</v>
      </c>
      <c r="BN3" s="66">
        <v>17763078</v>
      </c>
      <c r="BO3" s="66">
        <v>122615950</v>
      </c>
      <c r="BP3" s="66">
        <v>0</v>
      </c>
      <c r="BQ3" s="66">
        <v>1575323</v>
      </c>
      <c r="BR3" s="66">
        <v>20190800</v>
      </c>
      <c r="BS3" s="66">
        <v>176672017</v>
      </c>
      <c r="BT3" s="66">
        <v>198358483</v>
      </c>
      <c r="BU3" s="66">
        <v>143123014</v>
      </c>
      <c r="BV3" s="66">
        <v>0</v>
      </c>
      <c r="BW3" s="66">
        <v>15477</v>
      </c>
      <c r="BX3" s="66">
        <v>567516</v>
      </c>
      <c r="BY3" s="66">
        <v>567516</v>
      </c>
      <c r="BZ3" s="66">
        <v>113532</v>
      </c>
      <c r="CA3" s="66">
        <v>2823777</v>
      </c>
      <c r="CB3" s="66">
        <v>1628645</v>
      </c>
      <c r="CC3" s="66">
        <v>5148947</v>
      </c>
      <c r="CD3" s="66">
        <v>274170</v>
      </c>
      <c r="CE3" s="66">
        <v>0</v>
      </c>
      <c r="CF3" s="66">
        <v>1046575</v>
      </c>
      <c r="CG3" s="66">
        <v>0</v>
      </c>
      <c r="CH3" s="66">
        <v>1320745</v>
      </c>
      <c r="CI3" s="66">
        <v>3297947</v>
      </c>
      <c r="CJ3" s="66">
        <v>481034</v>
      </c>
      <c r="CK3" s="66">
        <v>3778981</v>
      </c>
      <c r="CL3" s="66">
        <v>355492991</v>
      </c>
      <c r="CM3" s="66">
        <v>1101000</v>
      </c>
      <c r="CN3" s="66">
        <v>0</v>
      </c>
      <c r="CO3" s="66">
        <v>1498834</v>
      </c>
      <c r="CP3" s="66">
        <v>1498834</v>
      </c>
      <c r="CQ3" s="66">
        <v>18765722</v>
      </c>
      <c r="CR3" s="66">
        <v>0</v>
      </c>
      <c r="CS3" s="66">
        <v>21365556</v>
      </c>
      <c r="CT3" s="66">
        <v>3849941</v>
      </c>
      <c r="CU3" s="66">
        <v>3849941</v>
      </c>
      <c r="CV3" s="66">
        <v>50956</v>
      </c>
      <c r="CW3" s="66">
        <v>127291079</v>
      </c>
      <c r="CX3" s="66">
        <v>134379392</v>
      </c>
      <c r="CY3" s="66">
        <v>135940311</v>
      </c>
      <c r="CZ3" s="66">
        <v>136102934</v>
      </c>
      <c r="DA3" s="66">
        <v>270482325</v>
      </c>
      <c r="DB3" s="66">
        <v>4994902</v>
      </c>
      <c r="DC3" s="66">
        <v>9146875</v>
      </c>
      <c r="DD3" s="66">
        <v>272000</v>
      </c>
      <c r="DE3" s="66">
        <v>110751</v>
      </c>
      <c r="DF3" s="66">
        <v>285057809</v>
      </c>
      <c r="DG3" s="66">
        <v>1407739</v>
      </c>
      <c r="DH3" s="66">
        <v>0</v>
      </c>
      <c r="DI3" s="66">
        <v>1407739</v>
      </c>
      <c r="DJ3" s="66">
        <v>31121</v>
      </c>
      <c r="DK3" s="66">
        <v>0</v>
      </c>
      <c r="DL3" s="66">
        <v>15359912</v>
      </c>
      <c r="DM3" s="66">
        <v>369</v>
      </c>
      <c r="DN3" s="66">
        <v>0</v>
      </c>
      <c r="DO3" s="66">
        <v>26013006</v>
      </c>
      <c r="DP3" s="66">
        <v>41404408</v>
      </c>
      <c r="DQ3" s="66">
        <v>2407538</v>
      </c>
      <c r="DR3" s="66">
        <v>355492991</v>
      </c>
      <c r="DS3" s="66">
        <v>3762821</v>
      </c>
      <c r="DT3" s="66">
        <v>0</v>
      </c>
      <c r="DU3" s="66">
        <v>72680</v>
      </c>
      <c r="DV3" s="66">
        <v>0</v>
      </c>
      <c r="DW3" s="66">
        <v>0</v>
      </c>
      <c r="DX3" s="66">
        <v>1341949</v>
      </c>
      <c r="DY3" s="66">
        <v>0</v>
      </c>
      <c r="DZ3" s="66">
        <v>0</v>
      </c>
      <c r="EA3" s="66">
        <v>15477</v>
      </c>
      <c r="EB3" s="66">
        <v>0</v>
      </c>
      <c r="EC3" s="66">
        <v>0</v>
      </c>
      <c r="ED3" s="66">
        <v>0</v>
      </c>
      <c r="EE3" s="66">
        <v>0</v>
      </c>
      <c r="EF3" s="66">
        <v>0</v>
      </c>
      <c r="EG3" s="66">
        <v>0</v>
      </c>
      <c r="EH3" s="66">
        <v>0</v>
      </c>
      <c r="EI3" s="66">
        <v>0</v>
      </c>
      <c r="EJ3" s="66">
        <v>0</v>
      </c>
      <c r="EK3" s="66">
        <v>0</v>
      </c>
      <c r="EL3" s="66">
        <v>0</v>
      </c>
      <c r="EM3" s="66"/>
      <c r="EN3" s="66">
        <v>0</v>
      </c>
      <c r="EO3" s="66"/>
      <c r="EP3" s="66">
        <v>151727</v>
      </c>
      <c r="EQ3" s="66">
        <v>5670883</v>
      </c>
      <c r="ER3" s="66">
        <v>1265703</v>
      </c>
      <c r="ES3" s="66">
        <v>162623</v>
      </c>
      <c r="ET3" s="66">
        <v>0</v>
      </c>
      <c r="EU3" s="66">
        <v>0</v>
      </c>
      <c r="EV3" s="66">
        <v>0</v>
      </c>
      <c r="EW3" s="66">
        <v>0</v>
      </c>
      <c r="EX3" s="66">
        <v>0</v>
      </c>
      <c r="EY3" s="66">
        <v>0</v>
      </c>
      <c r="EZ3" s="66">
        <v>0</v>
      </c>
      <c r="FA3" s="66">
        <v>280639392</v>
      </c>
      <c r="FB3" s="66">
        <v>5145381</v>
      </c>
      <c r="FC3" s="66">
        <v>285784772</v>
      </c>
      <c r="FD3" s="66">
        <v>-6196584</v>
      </c>
      <c r="FE3" s="66">
        <v>-39273349</v>
      </c>
      <c r="FF3" s="66">
        <v>240314840</v>
      </c>
      <c r="FG3" s="66">
        <v>19522393</v>
      </c>
      <c r="FH3" s="66">
        <v>-4650860</v>
      </c>
      <c r="FI3" s="66">
        <v>-23493259</v>
      </c>
      <c r="FJ3" s="66">
        <v>-673835</v>
      </c>
      <c r="FK3" s="66">
        <v>-93149</v>
      </c>
      <c r="FL3" s="66">
        <v>-121242</v>
      </c>
      <c r="FM3" s="66">
        <v>230804889</v>
      </c>
      <c r="FN3" s="66">
        <v>39001456</v>
      </c>
      <c r="FO3" s="66">
        <v>5670883</v>
      </c>
      <c r="FP3" s="66">
        <v>275477228</v>
      </c>
      <c r="FQ3" s="66">
        <v>-4994903</v>
      </c>
      <c r="FR3" s="66">
        <v>270482325</v>
      </c>
      <c r="FS3" s="66">
        <v>0</v>
      </c>
      <c r="FT3" s="66"/>
      <c r="FU3" s="66"/>
      <c r="FV3" s="66"/>
      <c r="FW3" s="66"/>
      <c r="FX3" s="66"/>
      <c r="FY3" s="66"/>
      <c r="FZ3" s="66"/>
      <c r="GA3" s="66"/>
      <c r="GB3" s="66"/>
      <c r="GC3" s="66"/>
      <c r="GD3" s="66"/>
      <c r="GE3" s="66"/>
      <c r="GF3" s="66"/>
      <c r="GG3" s="66"/>
      <c r="GH3" s="66"/>
      <c r="GI3" s="66"/>
      <c r="GJ3" s="66"/>
      <c r="GK3" s="66"/>
      <c r="GL3" s="66"/>
      <c r="GM3" s="66"/>
      <c r="GN3" s="66"/>
      <c r="GO3" s="66"/>
      <c r="GP3" s="66"/>
      <c r="GQ3" s="66"/>
      <c r="GR3" s="66"/>
      <c r="GS3" s="66"/>
      <c r="GT3" s="66"/>
      <c r="GU3" s="66"/>
      <c r="GV3" s="66"/>
      <c r="GW3" s="66"/>
      <c r="GX3" s="66"/>
      <c r="GY3" s="66"/>
      <c r="GZ3" s="66"/>
      <c r="HA3" s="66"/>
      <c r="HB3" s="66"/>
      <c r="HC3" s="66"/>
      <c r="HD3" s="66"/>
      <c r="HE3" s="66"/>
      <c r="HF3" s="66"/>
      <c r="HG3" s="66"/>
      <c r="HH3" s="66"/>
      <c r="HI3" s="66"/>
      <c r="HJ3" s="66"/>
      <c r="HK3" s="66"/>
      <c r="HL3" s="66"/>
      <c r="HM3" s="66"/>
      <c r="HN3" s="66"/>
      <c r="HO3" s="66"/>
      <c r="HP3" s="66"/>
      <c r="HQ3" s="66"/>
      <c r="HR3" s="66"/>
      <c r="HS3" s="66"/>
      <c r="HT3" s="66"/>
      <c r="HU3" s="66"/>
      <c r="HV3" s="66"/>
      <c r="HW3" s="66"/>
      <c r="HX3" s="66"/>
      <c r="HY3" s="66"/>
      <c r="HZ3" s="66"/>
      <c r="IA3" s="66"/>
      <c r="IB3" s="66"/>
      <c r="IC3" s="66"/>
      <c r="ID3" s="66"/>
      <c r="IE3" s="66"/>
      <c r="IF3" s="66"/>
      <c r="IG3" s="66"/>
      <c r="IH3" s="66"/>
      <c r="II3" s="66"/>
      <c r="IJ3" s="66"/>
      <c r="IK3" s="66"/>
      <c r="IL3" s="66"/>
      <c r="IM3" s="66"/>
      <c r="IN3" s="66"/>
      <c r="IO3" s="66"/>
      <c r="IP3" s="66"/>
      <c r="IQ3" s="66"/>
      <c r="IR3" s="66"/>
      <c r="IS3" s="66"/>
      <c r="IT3" s="66"/>
      <c r="IU3" s="66"/>
      <c r="IV3" s="66"/>
      <c r="IW3" s="66"/>
      <c r="IX3" s="66"/>
      <c r="IY3" s="66"/>
      <c r="IZ3" s="66"/>
      <c r="JA3" s="66"/>
      <c r="JB3" s="66"/>
      <c r="JC3" s="66"/>
      <c r="JD3" s="66"/>
      <c r="JE3" s="66"/>
      <c r="JF3" s="66"/>
      <c r="JG3" s="66"/>
      <c r="JH3" s="66"/>
      <c r="JI3" s="66"/>
      <c r="JJ3" s="66"/>
      <c r="JK3" s="66"/>
      <c r="JL3" s="66"/>
      <c r="JM3" s="66"/>
      <c r="JN3" s="66"/>
      <c r="JO3" s="66"/>
      <c r="JP3" s="66"/>
      <c r="JQ3" s="66"/>
      <c r="JR3" s="66"/>
      <c r="JS3" s="66"/>
      <c r="JT3" s="66"/>
      <c r="JU3" s="66"/>
      <c r="JV3" s="66"/>
      <c r="JW3" s="66"/>
      <c r="JX3" s="66"/>
      <c r="JY3" s="66"/>
      <c r="JZ3" s="66"/>
      <c r="KA3" s="66"/>
      <c r="KB3" s="66"/>
      <c r="KC3" s="66"/>
      <c r="KD3" s="66"/>
      <c r="KE3" s="66"/>
      <c r="KF3" s="66"/>
      <c r="KG3" s="66"/>
      <c r="KH3" s="66"/>
      <c r="KI3" s="66"/>
      <c r="KJ3" s="66"/>
      <c r="KK3" s="66"/>
      <c r="KL3" s="66"/>
      <c r="KM3" s="66"/>
      <c r="KN3" s="66"/>
      <c r="KO3" s="66"/>
      <c r="KP3" s="66"/>
      <c r="KQ3" s="66"/>
      <c r="KR3" s="66"/>
      <c r="KS3" s="66"/>
      <c r="KT3" s="66"/>
      <c r="KU3" s="66"/>
      <c r="KV3" s="66"/>
      <c r="KW3" s="66"/>
      <c r="KX3" s="66"/>
      <c r="KY3" s="66"/>
      <c r="KZ3" s="66"/>
      <c r="LA3" s="66"/>
      <c r="LB3" s="66"/>
      <c r="LC3" s="66"/>
      <c r="LD3" s="66"/>
      <c r="LE3" s="66"/>
      <c r="LF3" s="65"/>
      <c r="LG3" s="65"/>
      <c r="LH3" s="65"/>
      <c r="LI3" s="65"/>
      <c r="LJ3" s="65"/>
      <c r="LK3" s="65"/>
      <c r="LL3" s="65"/>
      <c r="LM3" s="65"/>
      <c r="LN3" s="65"/>
      <c r="LO3" s="65"/>
      <c r="LP3" s="65"/>
      <c r="LQ3" s="65"/>
      <c r="LR3" s="65"/>
      <c r="LS3" s="65"/>
      <c r="LT3" s="65"/>
      <c r="LU3" s="65"/>
      <c r="LV3" s="65"/>
      <c r="LW3" s="65"/>
      <c r="LX3" s="65"/>
      <c r="LY3" s="65"/>
    </row>
    <row r="4" spans="1:337" x14ac:dyDescent="0.25">
      <c r="A4" s="72">
        <v>201812</v>
      </c>
      <c r="B4" s="72">
        <v>62518</v>
      </c>
      <c r="C4" s="73" t="s">
        <v>1144</v>
      </c>
      <c r="D4" s="66">
        <v>3702230</v>
      </c>
      <c r="E4" s="66">
        <v>-12952</v>
      </c>
      <c r="F4" s="66">
        <v>3689278</v>
      </c>
      <c r="G4" s="66">
        <v>221694</v>
      </c>
      <c r="H4" s="66">
        <v>0</v>
      </c>
      <c r="I4" s="66">
        <v>26736</v>
      </c>
      <c r="J4" s="66">
        <v>3354646</v>
      </c>
      <c r="K4" s="66">
        <v>-5062330</v>
      </c>
      <c r="L4" s="66">
        <v>-678875</v>
      </c>
      <c r="M4" s="66">
        <v>-321073</v>
      </c>
      <c r="N4" s="66">
        <v>-2459202</v>
      </c>
      <c r="O4" s="66">
        <v>-53039</v>
      </c>
      <c r="P4" s="66">
        <v>-5228741</v>
      </c>
      <c r="Q4" s="66">
        <v>9445</v>
      </c>
      <c r="R4" s="66">
        <v>-5219296</v>
      </c>
      <c r="S4" s="66">
        <v>4720637</v>
      </c>
      <c r="T4" s="66">
        <v>-804</v>
      </c>
      <c r="U4" s="66">
        <v>4719833</v>
      </c>
      <c r="V4" s="66">
        <v>-282484</v>
      </c>
      <c r="W4" s="66"/>
      <c r="X4" s="66">
        <v>-203180</v>
      </c>
      <c r="Y4" s="66">
        <v>-139702</v>
      </c>
      <c r="Z4" s="66"/>
      <c r="AA4" s="66"/>
      <c r="AB4" s="66">
        <v>-342882</v>
      </c>
      <c r="AC4" s="66">
        <v>-62696</v>
      </c>
      <c r="AD4" s="66">
        <v>-10488</v>
      </c>
      <c r="AE4" s="66">
        <v>-1233519</v>
      </c>
      <c r="AF4" s="66">
        <v>-3702</v>
      </c>
      <c r="AG4" s="66"/>
      <c r="AH4" s="66"/>
      <c r="AI4" s="66"/>
      <c r="AJ4" s="66">
        <v>-1247709</v>
      </c>
      <c r="AK4" s="66">
        <v>295148</v>
      </c>
      <c r="AL4" s="66">
        <v>-952561</v>
      </c>
      <c r="AM4" s="66">
        <v>238190</v>
      </c>
      <c r="AN4" s="66">
        <v>-74591</v>
      </c>
      <c r="AO4" s="66">
        <v>-214982</v>
      </c>
      <c r="AP4" s="66">
        <v>-35825</v>
      </c>
      <c r="AQ4" s="66">
        <v>0</v>
      </c>
      <c r="AR4" s="66">
        <v>-87208</v>
      </c>
      <c r="AS4" s="66">
        <v>-54571</v>
      </c>
      <c r="AT4" s="66">
        <v>-399652</v>
      </c>
      <c r="AU4" s="66">
        <v>69217</v>
      </c>
      <c r="AV4" s="66">
        <v>-751134</v>
      </c>
      <c r="AW4" s="66">
        <v>160</v>
      </c>
      <c r="AX4" s="66">
        <v>-12077</v>
      </c>
      <c r="AY4" s="66">
        <v>-1093486</v>
      </c>
      <c r="AZ4" s="66"/>
      <c r="BA4" s="66">
        <v>-27724</v>
      </c>
      <c r="BB4" s="66">
        <v>-15583</v>
      </c>
      <c r="BC4" s="66"/>
      <c r="BD4" s="66">
        <v>-43307</v>
      </c>
      <c r="BE4" s="66">
        <v>45053</v>
      </c>
      <c r="BF4" s="66">
        <v>-1233519</v>
      </c>
      <c r="BG4" s="66"/>
      <c r="BH4" s="66"/>
      <c r="BI4" s="66">
        <v>542797</v>
      </c>
      <c r="BJ4" s="66">
        <v>881658</v>
      </c>
      <c r="BK4" s="66"/>
      <c r="BL4" s="66">
        <v>3899333</v>
      </c>
      <c r="BM4" s="66">
        <v>9563482</v>
      </c>
      <c r="BN4" s="66">
        <v>9101018</v>
      </c>
      <c r="BO4" s="66">
        <v>29012920</v>
      </c>
      <c r="BP4" s="66"/>
      <c r="BQ4" s="66"/>
      <c r="BR4" s="66">
        <v>19545510</v>
      </c>
      <c r="BS4" s="66">
        <v>67222930</v>
      </c>
      <c r="BT4" s="66">
        <v>71665060</v>
      </c>
      <c r="BU4" s="66">
        <v>63869135</v>
      </c>
      <c r="BV4" s="66">
        <v>233261</v>
      </c>
      <c r="BW4" s="66">
        <v>268311</v>
      </c>
      <c r="BX4" s="66">
        <v>352</v>
      </c>
      <c r="BY4" s="66">
        <v>352</v>
      </c>
      <c r="BZ4" s="66"/>
      <c r="CA4" s="66">
        <v>537917</v>
      </c>
      <c r="CB4" s="66">
        <v>32960</v>
      </c>
      <c r="CC4" s="66">
        <v>839540</v>
      </c>
      <c r="CD4" s="66">
        <v>337155</v>
      </c>
      <c r="CE4" s="66"/>
      <c r="CF4" s="66">
        <v>1653743</v>
      </c>
      <c r="CG4" s="66">
        <v>336259</v>
      </c>
      <c r="CH4" s="66">
        <v>2327157</v>
      </c>
      <c r="CI4" s="66">
        <v>2284127</v>
      </c>
      <c r="CJ4" s="66"/>
      <c r="CK4" s="66">
        <v>2284127</v>
      </c>
      <c r="CL4" s="66">
        <v>140985019</v>
      </c>
      <c r="CM4" s="66">
        <v>11000</v>
      </c>
      <c r="CN4" s="66"/>
      <c r="CO4" s="66">
        <v>383254</v>
      </c>
      <c r="CP4" s="66">
        <v>383254</v>
      </c>
      <c r="CQ4" s="66">
        <v>1515461</v>
      </c>
      <c r="CR4" s="66"/>
      <c r="CS4" s="66">
        <v>1909715</v>
      </c>
      <c r="CT4" s="66"/>
      <c r="CU4" s="66"/>
      <c r="CV4" s="66">
        <v>378527</v>
      </c>
      <c r="CW4" s="66">
        <v>39079701</v>
      </c>
      <c r="CX4" s="66">
        <v>46447215</v>
      </c>
      <c r="CY4" s="66">
        <v>48557036</v>
      </c>
      <c r="CZ4" s="66">
        <v>48666036</v>
      </c>
      <c r="DA4" s="66">
        <v>95113251</v>
      </c>
      <c r="DB4" s="66">
        <v>1419240</v>
      </c>
      <c r="DC4" s="66">
        <v>3680067</v>
      </c>
      <c r="DD4" s="66">
        <v>152475</v>
      </c>
      <c r="DE4" s="66"/>
      <c r="DF4" s="66">
        <v>100743560</v>
      </c>
      <c r="DG4" s="66">
        <v>158462</v>
      </c>
      <c r="DH4" s="66">
        <v>182761</v>
      </c>
      <c r="DI4" s="66">
        <v>341223</v>
      </c>
      <c r="DJ4" s="66"/>
      <c r="DK4" s="66">
        <v>190498</v>
      </c>
      <c r="DL4" s="66"/>
      <c r="DM4" s="66">
        <v>326340</v>
      </c>
      <c r="DN4" s="66"/>
      <c r="DO4" s="66">
        <v>37468118</v>
      </c>
      <c r="DP4" s="66">
        <v>37984956</v>
      </c>
      <c r="DQ4" s="66">
        <v>5565</v>
      </c>
      <c r="DR4" s="66">
        <v>140985019</v>
      </c>
      <c r="DS4" s="66"/>
      <c r="DT4" s="66"/>
      <c r="DU4" s="66">
        <v>3017675</v>
      </c>
      <c r="DV4" s="66"/>
      <c r="DW4" s="66"/>
      <c r="DX4" s="66"/>
      <c r="DY4" s="66"/>
      <c r="DZ4" s="66"/>
      <c r="EA4" s="66">
        <v>35050</v>
      </c>
      <c r="EB4" s="66"/>
      <c r="EC4" s="66"/>
      <c r="ED4" s="66"/>
      <c r="EE4" s="66"/>
      <c r="EF4" s="66"/>
      <c r="EG4" s="66"/>
      <c r="EH4" s="66"/>
      <c r="EI4" s="66"/>
      <c r="EJ4" s="66"/>
      <c r="EK4" s="66"/>
      <c r="EL4" s="66"/>
      <c r="EM4" s="66"/>
      <c r="EN4" s="66"/>
      <c r="EO4" s="66"/>
      <c r="EP4" s="66">
        <v>1053261</v>
      </c>
      <c r="EQ4" s="66">
        <v>6016298</v>
      </c>
      <c r="ER4" s="66">
        <v>297955</v>
      </c>
      <c r="ES4" s="66">
        <v>109000</v>
      </c>
      <c r="ET4" s="66"/>
      <c r="EU4" s="66"/>
      <c r="EV4" s="66"/>
      <c r="EW4" s="66"/>
      <c r="EX4" s="66"/>
      <c r="EY4" s="66"/>
      <c r="EZ4" s="66"/>
      <c r="FA4" s="66">
        <v>96921068</v>
      </c>
      <c r="FB4" s="66">
        <v>1292043</v>
      </c>
      <c r="FC4" s="66">
        <v>98213111</v>
      </c>
      <c r="FD4" s="66">
        <v>-8020314</v>
      </c>
      <c r="FE4" s="66">
        <v>-5145617</v>
      </c>
      <c r="FF4" s="66">
        <v>85047180</v>
      </c>
      <c r="FG4" s="66">
        <v>11196641</v>
      </c>
      <c r="FH4" s="66">
        <v>-1619554</v>
      </c>
      <c r="FI4" s="66">
        <v>-9809723</v>
      </c>
      <c r="FJ4" s="66">
        <v>-260790</v>
      </c>
      <c r="FK4" s="66">
        <v>32557</v>
      </c>
      <c r="FL4" s="66"/>
      <c r="FM4" s="66">
        <v>84586311</v>
      </c>
      <c r="FN4" s="66">
        <v>5929882</v>
      </c>
      <c r="FO4" s="66">
        <v>6016298</v>
      </c>
      <c r="FP4" s="66">
        <v>96532491</v>
      </c>
      <c r="FQ4" s="66">
        <v>-1419240</v>
      </c>
      <c r="FR4" s="66">
        <v>95113251</v>
      </c>
      <c r="FS4" s="66"/>
      <c r="FT4" s="66"/>
      <c r="FU4" s="66"/>
      <c r="FV4" s="66"/>
      <c r="FW4" s="66"/>
      <c r="FX4" s="66"/>
      <c r="FY4" s="66"/>
      <c r="FZ4" s="66"/>
      <c r="GA4" s="66"/>
      <c r="GB4" s="66"/>
      <c r="GC4" s="66"/>
      <c r="GD4" s="66"/>
      <c r="GE4" s="66"/>
      <c r="GF4" s="66"/>
      <c r="GG4" s="66"/>
      <c r="GH4" s="66"/>
      <c r="GI4" s="66"/>
      <c r="GJ4" s="66"/>
      <c r="GK4" s="66"/>
      <c r="GL4" s="66"/>
      <c r="GM4" s="66"/>
      <c r="GN4" s="66"/>
      <c r="GO4" s="66"/>
      <c r="GP4" s="66"/>
      <c r="GQ4" s="66"/>
      <c r="GR4" s="66"/>
      <c r="GS4" s="66"/>
      <c r="GT4" s="66"/>
      <c r="GU4" s="66"/>
      <c r="GV4" s="66"/>
      <c r="GW4" s="66"/>
      <c r="GX4" s="66"/>
      <c r="GY4" s="66"/>
      <c r="GZ4" s="66"/>
      <c r="HA4" s="66"/>
      <c r="HB4" s="66"/>
      <c r="HC4" s="66"/>
      <c r="HD4" s="66"/>
      <c r="HE4" s="66"/>
      <c r="HF4" s="66"/>
      <c r="HG4" s="66"/>
      <c r="HH4" s="66"/>
      <c r="HI4" s="66"/>
      <c r="HJ4" s="66"/>
      <c r="HK4" s="66"/>
      <c r="HL4" s="66"/>
      <c r="HM4" s="66"/>
      <c r="HN4" s="66"/>
      <c r="HO4" s="66"/>
      <c r="HP4" s="66"/>
      <c r="HQ4" s="66"/>
      <c r="HR4" s="66"/>
      <c r="HS4" s="66"/>
      <c r="HT4" s="66"/>
      <c r="HU4" s="66"/>
      <c r="HV4" s="66"/>
      <c r="HW4" s="66"/>
      <c r="HX4" s="66"/>
      <c r="HY4" s="66"/>
      <c r="HZ4" s="66"/>
      <c r="IA4" s="66"/>
      <c r="IB4" s="66"/>
      <c r="IC4" s="66"/>
      <c r="ID4" s="66"/>
      <c r="IE4" s="66"/>
      <c r="IF4" s="66"/>
      <c r="IG4" s="66"/>
      <c r="IH4" s="66"/>
      <c r="II4" s="66"/>
      <c r="IJ4" s="66"/>
      <c r="IK4" s="66"/>
      <c r="IL4" s="66"/>
      <c r="IM4" s="66"/>
      <c r="IN4" s="66"/>
      <c r="IO4" s="66"/>
      <c r="IP4" s="66"/>
      <c r="IQ4" s="66"/>
      <c r="IR4" s="66"/>
      <c r="IS4" s="66"/>
      <c r="IT4" s="66"/>
      <c r="IU4" s="66"/>
      <c r="IV4" s="66"/>
      <c r="IW4" s="66"/>
      <c r="IX4" s="66"/>
      <c r="IY4" s="66"/>
      <c r="IZ4" s="66"/>
      <c r="JA4" s="66"/>
      <c r="JB4" s="66"/>
      <c r="JC4" s="66"/>
      <c r="JD4" s="66"/>
      <c r="JE4" s="66"/>
      <c r="JF4" s="66"/>
      <c r="JG4" s="66"/>
      <c r="JH4" s="66"/>
      <c r="JI4" s="66"/>
      <c r="JJ4" s="66"/>
      <c r="JK4" s="66"/>
      <c r="JL4" s="66"/>
      <c r="JM4" s="66"/>
      <c r="JN4" s="66"/>
      <c r="JO4" s="66"/>
      <c r="JP4" s="66"/>
      <c r="JQ4" s="66"/>
      <c r="JR4" s="66"/>
      <c r="JS4" s="66"/>
      <c r="JT4" s="66"/>
      <c r="JU4" s="66"/>
      <c r="JV4" s="66"/>
      <c r="JW4" s="66"/>
      <c r="JX4" s="66"/>
      <c r="JY4" s="66"/>
      <c r="JZ4" s="66"/>
      <c r="KA4" s="66"/>
      <c r="KB4" s="66"/>
      <c r="KC4" s="66"/>
      <c r="KD4" s="66"/>
      <c r="KE4" s="66"/>
      <c r="KF4" s="66"/>
      <c r="KG4" s="66"/>
      <c r="KH4" s="66"/>
      <c r="KI4" s="66"/>
      <c r="KJ4" s="66"/>
      <c r="KK4" s="66"/>
      <c r="KL4" s="66"/>
      <c r="KM4" s="66"/>
      <c r="KN4" s="66"/>
      <c r="KO4" s="66"/>
      <c r="KP4" s="66"/>
      <c r="KQ4" s="66"/>
      <c r="KR4" s="66"/>
      <c r="KS4" s="66"/>
      <c r="KT4" s="66"/>
      <c r="KU4" s="66"/>
      <c r="KV4" s="66"/>
      <c r="KW4" s="66"/>
      <c r="KX4" s="66"/>
      <c r="KY4" s="66"/>
      <c r="KZ4" s="66"/>
      <c r="LA4" s="66"/>
      <c r="LB4" s="66"/>
      <c r="LC4" s="66"/>
      <c r="LD4" s="66"/>
      <c r="LE4" s="66"/>
      <c r="LF4" s="65"/>
      <c r="LG4" s="65"/>
      <c r="LH4" s="65"/>
      <c r="LI4" s="65"/>
      <c r="LJ4" s="65"/>
      <c r="LK4" s="65"/>
      <c r="LL4" s="65"/>
      <c r="LM4" s="65"/>
      <c r="LN4" s="65"/>
      <c r="LO4" s="65"/>
      <c r="LP4" s="65"/>
      <c r="LQ4" s="65"/>
      <c r="LR4" s="65"/>
      <c r="LS4" s="65"/>
      <c r="LT4" s="65"/>
      <c r="LU4" s="65"/>
      <c r="LV4" s="65"/>
      <c r="LW4" s="65"/>
      <c r="LX4" s="65"/>
      <c r="LY4" s="65"/>
    </row>
    <row r="5" spans="1:337" x14ac:dyDescent="0.25">
      <c r="A5" s="72">
        <v>201812</v>
      </c>
      <c r="B5" s="72">
        <v>63017</v>
      </c>
      <c r="C5" s="73" t="s">
        <v>581</v>
      </c>
      <c r="D5" s="66">
        <v>368765</v>
      </c>
      <c r="E5" s="66">
        <v>-790</v>
      </c>
      <c r="F5" s="66">
        <v>367975</v>
      </c>
      <c r="G5" s="66"/>
      <c r="H5" s="66"/>
      <c r="I5" s="66"/>
      <c r="J5" s="66">
        <v>5488</v>
      </c>
      <c r="K5" s="66">
        <v>-7251</v>
      </c>
      <c r="L5" s="66">
        <v>-117</v>
      </c>
      <c r="M5" s="66">
        <v>-743</v>
      </c>
      <c r="N5" s="66">
        <v>-2623</v>
      </c>
      <c r="O5" s="66"/>
      <c r="P5" s="66">
        <v>-368736</v>
      </c>
      <c r="Q5" s="66"/>
      <c r="R5" s="66">
        <v>-368736</v>
      </c>
      <c r="S5" s="66">
        <v>11211</v>
      </c>
      <c r="T5" s="66"/>
      <c r="U5" s="66">
        <v>11211</v>
      </c>
      <c r="V5" s="66"/>
      <c r="W5" s="66"/>
      <c r="X5" s="66">
        <v>-6384</v>
      </c>
      <c r="Y5" s="66">
        <v>-5288</v>
      </c>
      <c r="Z5" s="66"/>
      <c r="AA5" s="66"/>
      <c r="AB5" s="66">
        <v>-11672</v>
      </c>
      <c r="AC5" s="66">
        <v>3865</v>
      </c>
      <c r="AD5" s="66">
        <v>20</v>
      </c>
      <c r="AE5" s="66"/>
      <c r="AF5" s="66">
        <v>-3865</v>
      </c>
      <c r="AG5" s="66"/>
      <c r="AH5" s="66"/>
      <c r="AI5" s="66"/>
      <c r="AJ5" s="66">
        <v>-3845</v>
      </c>
      <c r="AK5" s="66">
        <v>846</v>
      </c>
      <c r="AL5" s="66">
        <v>-2999</v>
      </c>
      <c r="AM5" s="66"/>
      <c r="AN5" s="66"/>
      <c r="AO5" s="66"/>
      <c r="AP5" s="66"/>
      <c r="AQ5" s="66"/>
      <c r="AR5" s="66"/>
      <c r="AS5" s="66"/>
      <c r="AT5" s="66"/>
      <c r="AU5" s="66"/>
      <c r="AV5" s="66"/>
      <c r="AW5" s="66"/>
      <c r="AX5" s="66"/>
      <c r="AY5" s="66"/>
      <c r="AZ5" s="66"/>
      <c r="BA5" s="66"/>
      <c r="BB5" s="66"/>
      <c r="BC5" s="66"/>
      <c r="BD5" s="66"/>
      <c r="BE5" s="66"/>
      <c r="BF5" s="66"/>
      <c r="BG5" s="66"/>
      <c r="BH5" s="66"/>
      <c r="BI5" s="66"/>
      <c r="BJ5" s="66"/>
      <c r="BK5" s="66"/>
      <c r="BL5" s="66"/>
      <c r="BM5" s="66"/>
      <c r="BN5" s="66"/>
      <c r="BO5" s="66">
        <v>530068</v>
      </c>
      <c r="BP5" s="66"/>
      <c r="BQ5" s="66"/>
      <c r="BR5" s="66"/>
      <c r="BS5" s="66">
        <v>530068</v>
      </c>
      <c r="BT5" s="66">
        <v>530068</v>
      </c>
      <c r="BU5" s="66"/>
      <c r="BV5" s="66"/>
      <c r="BW5" s="66"/>
      <c r="BX5" s="66">
        <v>2938</v>
      </c>
      <c r="BY5" s="66">
        <v>2938</v>
      </c>
      <c r="BZ5" s="66"/>
      <c r="CA5" s="66"/>
      <c r="CB5" s="66"/>
      <c r="CC5" s="66">
        <v>2938</v>
      </c>
      <c r="CD5" s="66">
        <v>124</v>
      </c>
      <c r="CE5" s="66"/>
      <c r="CF5" s="66">
        <v>102465</v>
      </c>
      <c r="CG5" s="66"/>
      <c r="CH5" s="66">
        <v>102589</v>
      </c>
      <c r="CI5" s="66">
        <v>3453</v>
      </c>
      <c r="CJ5" s="66"/>
      <c r="CK5" s="66">
        <v>3453</v>
      </c>
      <c r="CL5" s="66">
        <v>639048</v>
      </c>
      <c r="CM5" s="66">
        <v>15000</v>
      </c>
      <c r="CN5" s="66"/>
      <c r="CO5" s="66"/>
      <c r="CP5" s="66"/>
      <c r="CQ5" s="66">
        <v>107001</v>
      </c>
      <c r="CR5" s="66"/>
      <c r="CS5" s="66">
        <v>122001</v>
      </c>
      <c r="CT5" s="66"/>
      <c r="CU5" s="66"/>
      <c r="CV5" s="66"/>
      <c r="CW5" s="66"/>
      <c r="CX5" s="66">
        <v>399462</v>
      </c>
      <c r="CY5" s="66"/>
      <c r="CZ5" s="66"/>
      <c r="DA5" s="66">
        <v>399462</v>
      </c>
      <c r="DB5" s="66"/>
      <c r="DC5" s="66"/>
      <c r="DD5" s="66"/>
      <c r="DE5" s="66"/>
      <c r="DF5" s="66">
        <v>399462</v>
      </c>
      <c r="DG5" s="66"/>
      <c r="DH5" s="66"/>
      <c r="DI5" s="66"/>
      <c r="DJ5" s="66">
        <v>643</v>
      </c>
      <c r="DK5" s="66"/>
      <c r="DL5" s="66">
        <v>114693</v>
      </c>
      <c r="DM5" s="66">
        <v>2164</v>
      </c>
      <c r="DN5" s="66"/>
      <c r="DO5" s="66"/>
      <c r="DP5" s="66">
        <v>117500</v>
      </c>
      <c r="DQ5" s="66">
        <v>85</v>
      </c>
      <c r="DR5" s="66">
        <v>639048</v>
      </c>
      <c r="DS5" s="66"/>
      <c r="DT5" s="66"/>
      <c r="DU5" s="66"/>
      <c r="DV5" s="66"/>
      <c r="DW5" s="66"/>
      <c r="DX5" s="66"/>
      <c r="DY5" s="66"/>
      <c r="DZ5" s="66"/>
      <c r="EA5" s="66"/>
      <c r="EB5" s="66"/>
      <c r="EC5" s="66"/>
      <c r="ED5" s="66"/>
      <c r="EE5" s="66"/>
      <c r="EF5" s="66"/>
      <c r="EG5" s="66"/>
      <c r="EH5" s="66"/>
      <c r="EI5" s="66"/>
      <c r="EJ5" s="66"/>
      <c r="EK5" s="66"/>
      <c r="EL5" s="66"/>
      <c r="EM5" s="66"/>
      <c r="EN5" s="66"/>
      <c r="EO5" s="66"/>
      <c r="EP5" s="66"/>
      <c r="EQ5" s="66">
        <v>398906</v>
      </c>
      <c r="ER5" s="66">
        <v>556</v>
      </c>
      <c r="ES5" s="66"/>
      <c r="ET5" s="66"/>
      <c r="EU5" s="66"/>
      <c r="EV5" s="66"/>
      <c r="EW5" s="66"/>
      <c r="EX5" s="66"/>
      <c r="EY5" s="66"/>
      <c r="EZ5" s="66"/>
      <c r="FA5" s="66"/>
      <c r="FB5" s="66"/>
      <c r="FC5" s="66"/>
      <c r="FD5" s="66">
        <v>410672</v>
      </c>
      <c r="FE5" s="66"/>
      <c r="FF5" s="66">
        <v>410672</v>
      </c>
      <c r="FG5" s="66">
        <v>368765</v>
      </c>
      <c r="FH5" s="66">
        <v>1242</v>
      </c>
      <c r="FI5" s="66">
        <v>-368736</v>
      </c>
      <c r="FJ5" s="66">
        <v>-11755</v>
      </c>
      <c r="FK5" s="66">
        <v>-790</v>
      </c>
      <c r="FL5" s="66">
        <v>64</v>
      </c>
      <c r="FM5" s="66">
        <v>399462</v>
      </c>
      <c r="FN5" s="66"/>
      <c r="FO5" s="66"/>
      <c r="FP5" s="66">
        <v>399462</v>
      </c>
      <c r="FQ5" s="66"/>
      <c r="FR5" s="66">
        <v>399462</v>
      </c>
      <c r="FS5" s="66"/>
      <c r="FT5" s="66"/>
      <c r="FU5" s="66"/>
      <c r="FV5" s="66"/>
      <c r="FW5" s="66"/>
      <c r="FX5" s="66"/>
      <c r="FY5" s="66"/>
      <c r="FZ5" s="66"/>
      <c r="GA5" s="66"/>
      <c r="GB5" s="66"/>
      <c r="GC5" s="66"/>
      <c r="GD5" s="66"/>
      <c r="GE5" s="66"/>
      <c r="GF5" s="66"/>
      <c r="GG5" s="66"/>
      <c r="GH5" s="66"/>
      <c r="GI5" s="66"/>
      <c r="GJ5" s="66"/>
      <c r="GK5" s="66"/>
      <c r="GL5" s="66"/>
      <c r="GM5" s="66"/>
      <c r="GN5" s="66"/>
      <c r="GO5" s="66"/>
      <c r="GP5" s="66"/>
      <c r="GQ5" s="66"/>
      <c r="GR5" s="66"/>
      <c r="GS5" s="66"/>
      <c r="GT5" s="66"/>
      <c r="GU5" s="66"/>
      <c r="GV5" s="66"/>
      <c r="GW5" s="66"/>
      <c r="GX5" s="66"/>
      <c r="GY5" s="66"/>
      <c r="GZ5" s="66"/>
      <c r="HA5" s="66"/>
      <c r="HB5" s="66"/>
      <c r="HC5" s="66"/>
      <c r="HD5" s="66"/>
      <c r="HE5" s="66"/>
      <c r="HF5" s="66"/>
      <c r="HG5" s="66"/>
      <c r="HH5" s="66"/>
      <c r="HI5" s="66"/>
      <c r="HJ5" s="66"/>
      <c r="HK5" s="66"/>
      <c r="HL5" s="66"/>
      <c r="HM5" s="66"/>
      <c r="HN5" s="66"/>
      <c r="HO5" s="66"/>
      <c r="HP5" s="66"/>
      <c r="HQ5" s="66"/>
      <c r="HR5" s="66"/>
      <c r="HS5" s="66"/>
      <c r="HT5" s="66"/>
      <c r="HU5" s="66"/>
      <c r="HV5" s="66"/>
      <c r="HW5" s="66"/>
      <c r="HX5" s="66"/>
      <c r="HY5" s="66"/>
      <c r="HZ5" s="66"/>
      <c r="IA5" s="66"/>
      <c r="IB5" s="66"/>
      <c r="IC5" s="66"/>
      <c r="ID5" s="66"/>
      <c r="IE5" s="66"/>
      <c r="IF5" s="66"/>
      <c r="IG5" s="66"/>
      <c r="IH5" s="66"/>
      <c r="II5" s="66"/>
      <c r="IJ5" s="66"/>
      <c r="IK5" s="66"/>
      <c r="IL5" s="66"/>
      <c r="IM5" s="66"/>
      <c r="IN5" s="66"/>
      <c r="IO5" s="66"/>
      <c r="IP5" s="66"/>
      <c r="IQ5" s="66"/>
      <c r="IR5" s="66"/>
      <c r="IS5" s="66"/>
      <c r="IT5" s="66"/>
      <c r="IU5" s="66"/>
      <c r="IV5" s="66"/>
      <c r="IW5" s="66"/>
      <c r="IX5" s="66"/>
      <c r="IY5" s="66"/>
      <c r="IZ5" s="66"/>
      <c r="JA5" s="66"/>
      <c r="JB5" s="66"/>
      <c r="JC5" s="66"/>
      <c r="JD5" s="66"/>
      <c r="JE5" s="66"/>
      <c r="JF5" s="66"/>
      <c r="JG5" s="66"/>
      <c r="JH5" s="66"/>
      <c r="JI5" s="66"/>
      <c r="JJ5" s="66"/>
      <c r="JK5" s="66"/>
      <c r="JL5" s="66"/>
      <c r="JM5" s="66"/>
      <c r="JN5" s="66"/>
      <c r="JO5" s="66"/>
      <c r="JP5" s="66"/>
      <c r="JQ5" s="66"/>
      <c r="JR5" s="66"/>
      <c r="JS5" s="66"/>
      <c r="JT5" s="66"/>
      <c r="JU5" s="66"/>
      <c r="JV5" s="66"/>
      <c r="JW5" s="66"/>
      <c r="JX5" s="66"/>
      <c r="JY5" s="66"/>
      <c r="JZ5" s="66"/>
      <c r="KA5" s="66"/>
      <c r="KB5" s="66"/>
      <c r="KC5" s="66"/>
      <c r="KD5" s="66"/>
      <c r="KE5" s="66"/>
      <c r="KF5" s="66"/>
      <c r="KG5" s="66"/>
      <c r="KH5" s="66"/>
      <c r="KI5" s="66"/>
      <c r="KJ5" s="66"/>
      <c r="KK5" s="66"/>
      <c r="KL5" s="66"/>
      <c r="KM5" s="66"/>
      <c r="KN5" s="66"/>
      <c r="KO5" s="66"/>
      <c r="KP5" s="66"/>
      <c r="KQ5" s="66"/>
      <c r="KR5" s="66"/>
      <c r="KS5" s="66"/>
      <c r="KT5" s="66"/>
      <c r="KU5" s="66"/>
      <c r="KV5" s="66"/>
      <c r="KW5" s="66"/>
      <c r="KX5" s="66"/>
      <c r="KY5" s="66"/>
      <c r="KZ5" s="66"/>
      <c r="LA5" s="66"/>
      <c r="LB5" s="66"/>
      <c r="LC5" s="66"/>
      <c r="LD5" s="66"/>
      <c r="LE5" s="66"/>
      <c r="LF5" s="65"/>
      <c r="LG5" s="65"/>
      <c r="LH5" s="65"/>
      <c r="LI5" s="65"/>
      <c r="LJ5" s="65"/>
      <c r="LK5" s="65"/>
      <c r="LL5" s="65"/>
      <c r="LM5" s="65"/>
      <c r="LN5" s="65"/>
      <c r="LO5" s="65"/>
      <c r="LP5" s="65"/>
      <c r="LQ5" s="65"/>
      <c r="LR5" s="65"/>
      <c r="LS5" s="65"/>
      <c r="LT5" s="65"/>
      <c r="LU5" s="65"/>
      <c r="LV5" s="65"/>
      <c r="LW5" s="65"/>
      <c r="LX5" s="65"/>
      <c r="LY5" s="65"/>
    </row>
    <row r="6" spans="1:337" x14ac:dyDescent="0.25">
      <c r="A6" s="72">
        <v>201812</v>
      </c>
      <c r="B6" s="72">
        <v>62706</v>
      </c>
      <c r="C6" s="73" t="s">
        <v>582</v>
      </c>
      <c r="D6" s="66">
        <v>2004346</v>
      </c>
      <c r="E6" s="66">
        <v>-16679</v>
      </c>
      <c r="F6" s="66">
        <v>1987667</v>
      </c>
      <c r="G6" s="66">
        <v>109531</v>
      </c>
      <c r="H6" s="66">
        <v>0</v>
      </c>
      <c r="I6" s="66">
        <v>6112</v>
      </c>
      <c r="J6" s="66">
        <v>270728</v>
      </c>
      <c r="K6" s="66">
        <v>-399168</v>
      </c>
      <c r="L6" s="66">
        <v>-5225</v>
      </c>
      <c r="M6" s="66">
        <v>-37678</v>
      </c>
      <c r="N6" s="66">
        <v>-55700</v>
      </c>
      <c r="O6" s="66">
        <v>13781</v>
      </c>
      <c r="P6" s="66">
        <v>-1030427</v>
      </c>
      <c r="Q6" s="66">
        <v>5112</v>
      </c>
      <c r="R6" s="66">
        <v>-1025315</v>
      </c>
      <c r="S6" s="66">
        <v>-686857</v>
      </c>
      <c r="T6" s="66">
        <v>5162</v>
      </c>
      <c r="U6" s="66">
        <v>-681695</v>
      </c>
      <c r="V6" s="66">
        <v>-35336</v>
      </c>
      <c r="W6" s="66">
        <v>0</v>
      </c>
      <c r="X6" s="66">
        <v>-51228</v>
      </c>
      <c r="Y6" s="66">
        <v>-49984</v>
      </c>
      <c r="Z6" s="66">
        <v>1995</v>
      </c>
      <c r="AA6" s="66">
        <v>2953</v>
      </c>
      <c r="AB6" s="66">
        <v>-96264</v>
      </c>
      <c r="AC6" s="66">
        <v>1639</v>
      </c>
      <c r="AD6" s="66">
        <v>108777</v>
      </c>
      <c r="AE6" s="66">
        <v>19998</v>
      </c>
      <c r="AF6" s="66">
        <v>-4376</v>
      </c>
      <c r="AG6" s="66">
        <v>0</v>
      </c>
      <c r="AH6" s="66">
        <v>0</v>
      </c>
      <c r="AI6" s="66">
        <v>0</v>
      </c>
      <c r="AJ6" s="66">
        <v>124399</v>
      </c>
      <c r="AK6" s="66">
        <v>-29321</v>
      </c>
      <c r="AL6" s="66">
        <v>95078</v>
      </c>
      <c r="AM6" s="66">
        <v>121156</v>
      </c>
      <c r="AN6" s="66">
        <v>-61956</v>
      </c>
      <c r="AO6" s="66">
        <v>-1352</v>
      </c>
      <c r="AP6" s="66">
        <v>-291</v>
      </c>
      <c r="AQ6" s="66">
        <v>0</v>
      </c>
      <c r="AR6" s="66">
        <v>57557</v>
      </c>
      <c r="AS6" s="66">
        <v>0</v>
      </c>
      <c r="AT6" s="66">
        <v>-68795</v>
      </c>
      <c r="AU6" s="66">
        <v>12178</v>
      </c>
      <c r="AV6" s="66">
        <v>-9435</v>
      </c>
      <c r="AW6" s="66">
        <v>-265</v>
      </c>
      <c r="AX6" s="66">
        <v>43530</v>
      </c>
      <c r="AY6" s="66">
        <v>-22787</v>
      </c>
      <c r="AZ6" s="66">
        <v>0</v>
      </c>
      <c r="BA6" s="66">
        <v>-10867</v>
      </c>
      <c r="BB6" s="66">
        <v>-11997</v>
      </c>
      <c r="BC6" s="66">
        <v>8443</v>
      </c>
      <c r="BD6" s="66">
        <v>-14421</v>
      </c>
      <c r="BE6" s="66">
        <v>-351</v>
      </c>
      <c r="BF6" s="66">
        <v>19998</v>
      </c>
      <c r="BG6" s="66">
        <v>0</v>
      </c>
      <c r="BH6" s="66">
        <v>0</v>
      </c>
      <c r="BI6" s="66">
        <v>176422</v>
      </c>
      <c r="BJ6" s="66">
        <v>1287713</v>
      </c>
      <c r="BK6" s="66">
        <v>0</v>
      </c>
      <c r="BL6" s="66">
        <v>1287713</v>
      </c>
      <c r="BM6" s="66">
        <v>746170</v>
      </c>
      <c r="BN6" s="66">
        <v>852436</v>
      </c>
      <c r="BO6" s="66">
        <v>12556779</v>
      </c>
      <c r="BP6" s="66">
        <v>0</v>
      </c>
      <c r="BQ6" s="66">
        <v>5578</v>
      </c>
      <c r="BR6" s="66">
        <v>305949</v>
      </c>
      <c r="BS6" s="66">
        <v>14471308</v>
      </c>
      <c r="BT6" s="66">
        <v>15935443</v>
      </c>
      <c r="BU6" s="66">
        <v>0</v>
      </c>
      <c r="BV6" s="66">
        <v>101057</v>
      </c>
      <c r="BW6" s="66">
        <v>119627</v>
      </c>
      <c r="BX6" s="66">
        <v>44442</v>
      </c>
      <c r="BY6" s="66">
        <v>44442</v>
      </c>
      <c r="BZ6" s="66">
        <v>0</v>
      </c>
      <c r="CA6" s="66">
        <v>0</v>
      </c>
      <c r="CB6" s="66">
        <v>21509</v>
      </c>
      <c r="CC6" s="66">
        <v>185578</v>
      </c>
      <c r="CD6" s="66">
        <v>1473</v>
      </c>
      <c r="CE6" s="66">
        <v>103556</v>
      </c>
      <c r="CF6" s="66">
        <v>104189</v>
      </c>
      <c r="CG6" s="66">
        <v>12167</v>
      </c>
      <c r="CH6" s="66">
        <v>221385</v>
      </c>
      <c r="CI6" s="66">
        <v>89187</v>
      </c>
      <c r="CJ6" s="66">
        <v>16883</v>
      </c>
      <c r="CK6" s="66">
        <v>106070</v>
      </c>
      <c r="CL6" s="66">
        <v>16448476</v>
      </c>
      <c r="CM6" s="66">
        <v>391800</v>
      </c>
      <c r="CN6" s="66">
        <v>0</v>
      </c>
      <c r="CO6" s="66">
        <v>100883</v>
      </c>
      <c r="CP6" s="66">
        <v>100883</v>
      </c>
      <c r="CQ6" s="66">
        <v>106878</v>
      </c>
      <c r="CR6" s="66">
        <v>100000</v>
      </c>
      <c r="CS6" s="66">
        <v>699561</v>
      </c>
      <c r="CT6" s="66">
        <v>150000</v>
      </c>
      <c r="CU6" s="66">
        <v>150000</v>
      </c>
      <c r="CV6" s="66">
        <v>38493</v>
      </c>
      <c r="CW6" s="66">
        <v>11775497</v>
      </c>
      <c r="CX6" s="66">
        <v>14051248</v>
      </c>
      <c r="CY6" s="66"/>
      <c r="CZ6" s="66">
        <v>0</v>
      </c>
      <c r="DA6" s="66">
        <v>14051248</v>
      </c>
      <c r="DB6" s="66">
        <v>427998</v>
      </c>
      <c r="DC6" s="66">
        <v>507372</v>
      </c>
      <c r="DD6" s="66">
        <v>8643</v>
      </c>
      <c r="DE6" s="66">
        <v>0</v>
      </c>
      <c r="DF6" s="66">
        <v>15044492</v>
      </c>
      <c r="DG6" s="66">
        <v>25318</v>
      </c>
      <c r="DH6" s="66">
        <v>0</v>
      </c>
      <c r="DI6" s="66">
        <v>25318</v>
      </c>
      <c r="DJ6" s="66">
        <v>20579</v>
      </c>
      <c r="DK6" s="66">
        <v>45662</v>
      </c>
      <c r="DL6" s="66">
        <v>199627</v>
      </c>
      <c r="DM6" s="66">
        <v>6093</v>
      </c>
      <c r="DN6" s="66">
        <v>0</v>
      </c>
      <c r="DO6" s="66">
        <v>233555</v>
      </c>
      <c r="DP6" s="66">
        <v>505516</v>
      </c>
      <c r="DQ6" s="66">
        <v>23589</v>
      </c>
      <c r="DR6" s="66">
        <v>16448476</v>
      </c>
      <c r="DS6" s="66">
        <v>0</v>
      </c>
      <c r="DT6" s="66">
        <v>0</v>
      </c>
      <c r="DU6" s="66">
        <v>0</v>
      </c>
      <c r="DV6" s="66">
        <v>0</v>
      </c>
      <c r="DW6" s="66">
        <v>4395</v>
      </c>
      <c r="DX6" s="66">
        <v>0</v>
      </c>
      <c r="DY6" s="66">
        <v>0</v>
      </c>
      <c r="DZ6" s="66">
        <v>0</v>
      </c>
      <c r="EA6" s="66">
        <v>18570</v>
      </c>
      <c r="EB6" s="66">
        <v>0</v>
      </c>
      <c r="EC6" s="66">
        <v>0</v>
      </c>
      <c r="ED6" s="66">
        <v>0</v>
      </c>
      <c r="EE6" s="66">
        <v>0</v>
      </c>
      <c r="EF6" s="66">
        <v>0</v>
      </c>
      <c r="EG6" s="66">
        <v>0</v>
      </c>
      <c r="EH6" s="66">
        <v>0</v>
      </c>
      <c r="EI6" s="66">
        <v>0</v>
      </c>
      <c r="EJ6" s="66">
        <v>0</v>
      </c>
      <c r="EK6" s="66">
        <v>0</v>
      </c>
      <c r="EL6" s="66">
        <v>0</v>
      </c>
      <c r="EM6" s="66">
        <v>0</v>
      </c>
      <c r="EN6" s="66">
        <v>0</v>
      </c>
      <c r="EO6" s="66">
        <v>10739</v>
      </c>
      <c r="EP6" s="66">
        <v>1055856</v>
      </c>
      <c r="EQ6" s="66">
        <v>1219895</v>
      </c>
      <c r="ER6" s="66"/>
      <c r="ES6" s="66"/>
      <c r="ET6" s="66"/>
      <c r="EU6" s="66">
        <v>0</v>
      </c>
      <c r="EV6" s="66">
        <v>0</v>
      </c>
      <c r="EW6" s="66">
        <v>0</v>
      </c>
      <c r="EX6" s="66">
        <v>0</v>
      </c>
      <c r="EY6" s="66">
        <v>0</v>
      </c>
      <c r="EZ6" s="66">
        <v>0</v>
      </c>
      <c r="FA6" s="66">
        <v>13362539</v>
      </c>
      <c r="FB6" s="66">
        <v>394908</v>
      </c>
      <c r="FC6" s="66">
        <v>13757447</v>
      </c>
      <c r="FD6" s="66">
        <v>-1704621</v>
      </c>
      <c r="FE6" s="66">
        <v>-1116686</v>
      </c>
      <c r="FF6" s="66">
        <v>10936140</v>
      </c>
      <c r="FG6" s="66">
        <v>2004346</v>
      </c>
      <c r="FH6" s="66">
        <v>484526</v>
      </c>
      <c r="FI6" s="66">
        <v>-1030427</v>
      </c>
      <c r="FJ6" s="66">
        <v>-89780</v>
      </c>
      <c r="FK6" s="66">
        <v>-66190</v>
      </c>
      <c r="FL6" s="66">
        <v>6886</v>
      </c>
      <c r="FM6" s="66">
        <v>12245501</v>
      </c>
      <c r="FN6" s="66">
        <v>1013850</v>
      </c>
      <c r="FO6" s="66">
        <v>1219895</v>
      </c>
      <c r="FP6" s="66">
        <v>14479246</v>
      </c>
      <c r="FQ6" s="66">
        <v>-427998</v>
      </c>
      <c r="FR6" s="66">
        <v>14051248</v>
      </c>
      <c r="FS6" s="66"/>
      <c r="FT6" s="66"/>
      <c r="FU6" s="66"/>
      <c r="FV6" s="66"/>
      <c r="FW6" s="66"/>
      <c r="FX6" s="66"/>
      <c r="FY6" s="66"/>
      <c r="FZ6" s="66"/>
      <c r="GA6" s="66"/>
      <c r="GB6" s="66"/>
      <c r="GC6" s="66"/>
      <c r="GD6" s="66"/>
      <c r="GE6" s="66"/>
      <c r="GF6" s="66"/>
      <c r="GG6" s="66"/>
      <c r="GH6" s="66"/>
      <c r="GI6" s="66"/>
      <c r="GJ6" s="66"/>
      <c r="GK6" s="66"/>
      <c r="GL6" s="66"/>
      <c r="GM6" s="66"/>
      <c r="GN6" s="66"/>
      <c r="GO6" s="66"/>
      <c r="GP6" s="66"/>
      <c r="GQ6" s="66"/>
      <c r="GR6" s="66"/>
      <c r="GS6" s="66"/>
      <c r="GT6" s="66"/>
      <c r="GU6" s="66"/>
      <c r="GV6" s="66"/>
      <c r="GW6" s="66"/>
      <c r="GX6" s="66"/>
      <c r="GY6" s="66"/>
      <c r="GZ6" s="66"/>
      <c r="HA6" s="66"/>
      <c r="HB6" s="66"/>
      <c r="HC6" s="66"/>
      <c r="HD6" s="66"/>
      <c r="HE6" s="66"/>
      <c r="HF6" s="66"/>
      <c r="HG6" s="66"/>
      <c r="HH6" s="66"/>
      <c r="HI6" s="66"/>
      <c r="HJ6" s="66"/>
      <c r="HK6" s="66"/>
      <c r="HL6" s="66"/>
      <c r="HM6" s="66"/>
      <c r="HN6" s="66"/>
      <c r="HO6" s="66"/>
      <c r="HP6" s="66"/>
      <c r="HQ6" s="66"/>
      <c r="HR6" s="66"/>
      <c r="HS6" s="66"/>
      <c r="HT6" s="66"/>
      <c r="HU6" s="66"/>
      <c r="HV6" s="66"/>
      <c r="HW6" s="66"/>
      <c r="HX6" s="66"/>
      <c r="HY6" s="66"/>
      <c r="HZ6" s="66"/>
      <c r="IA6" s="66"/>
      <c r="IB6" s="66"/>
      <c r="IC6" s="66"/>
      <c r="ID6" s="66"/>
      <c r="IE6" s="66"/>
      <c r="IF6" s="66"/>
      <c r="IG6" s="66"/>
      <c r="IH6" s="66"/>
      <c r="II6" s="66"/>
      <c r="IJ6" s="66"/>
      <c r="IK6" s="66"/>
      <c r="IL6" s="66"/>
      <c r="IM6" s="66"/>
      <c r="IN6" s="66"/>
      <c r="IO6" s="66"/>
      <c r="IP6" s="66"/>
      <c r="IQ6" s="66"/>
      <c r="IR6" s="66"/>
      <c r="IS6" s="66"/>
      <c r="IT6" s="66"/>
      <c r="IU6" s="66"/>
      <c r="IV6" s="66"/>
      <c r="IW6" s="66"/>
      <c r="IX6" s="66"/>
      <c r="IY6" s="66"/>
      <c r="IZ6" s="66"/>
      <c r="JA6" s="66"/>
      <c r="JB6" s="66"/>
      <c r="JC6" s="66"/>
      <c r="JD6" s="66"/>
      <c r="JE6" s="66"/>
      <c r="JF6" s="66"/>
      <c r="JG6" s="66"/>
      <c r="JH6" s="66"/>
      <c r="JI6" s="66"/>
      <c r="JJ6" s="66"/>
      <c r="JK6" s="66"/>
      <c r="JL6" s="66"/>
      <c r="JM6" s="66"/>
      <c r="JN6" s="66"/>
      <c r="JO6" s="66"/>
      <c r="JP6" s="66"/>
      <c r="JQ6" s="66"/>
      <c r="JR6" s="66"/>
      <c r="JS6" s="66"/>
      <c r="JT6" s="66"/>
      <c r="JU6" s="66"/>
      <c r="JV6" s="66"/>
      <c r="JW6" s="66"/>
      <c r="JX6" s="66"/>
      <c r="JY6" s="66"/>
      <c r="JZ6" s="66"/>
      <c r="KA6" s="66"/>
      <c r="KB6" s="66"/>
      <c r="KC6" s="66"/>
      <c r="KD6" s="66"/>
      <c r="KE6" s="66"/>
      <c r="KF6" s="66"/>
      <c r="KG6" s="66"/>
      <c r="KH6" s="66"/>
      <c r="KI6" s="66"/>
      <c r="KJ6" s="66"/>
      <c r="KK6" s="66"/>
      <c r="KL6" s="66"/>
      <c r="KM6" s="66"/>
      <c r="KN6" s="66"/>
      <c r="KO6" s="66"/>
      <c r="KP6" s="66"/>
      <c r="KQ6" s="66"/>
      <c r="KR6" s="66"/>
      <c r="KS6" s="66"/>
      <c r="KT6" s="66"/>
      <c r="KU6" s="66"/>
      <c r="KV6" s="66"/>
      <c r="KW6" s="66"/>
      <c r="KX6" s="66"/>
      <c r="KY6" s="66"/>
      <c r="KZ6" s="66"/>
      <c r="LA6" s="66"/>
      <c r="LB6" s="66"/>
      <c r="LC6" s="66"/>
      <c r="LD6" s="66"/>
      <c r="LE6" s="66"/>
      <c r="LF6" s="65"/>
      <c r="LG6" s="65"/>
      <c r="LH6" s="65"/>
      <c r="LI6" s="65"/>
      <c r="LJ6" s="65"/>
      <c r="LK6" s="65"/>
      <c r="LL6" s="65"/>
      <c r="LM6" s="65"/>
      <c r="LN6" s="65"/>
      <c r="LO6" s="65"/>
      <c r="LP6" s="65"/>
      <c r="LQ6" s="65"/>
      <c r="LR6" s="65"/>
      <c r="LS6" s="65"/>
      <c r="LT6" s="65"/>
      <c r="LU6" s="65"/>
      <c r="LV6" s="65"/>
      <c r="LW6" s="65"/>
      <c r="LX6" s="65"/>
      <c r="LY6" s="65"/>
    </row>
    <row r="7" spans="1:337" x14ac:dyDescent="0.25">
      <c r="A7" s="72">
        <v>201812</v>
      </c>
      <c r="B7" s="72">
        <v>62992</v>
      </c>
      <c r="C7" s="73" t="s">
        <v>583</v>
      </c>
      <c r="D7" s="66">
        <v>8429202</v>
      </c>
      <c r="E7" s="66">
        <v>0</v>
      </c>
      <c r="F7" s="66">
        <v>8429202</v>
      </c>
      <c r="G7" s="66">
        <v>77324</v>
      </c>
      <c r="H7" s="66">
        <v>1630</v>
      </c>
      <c r="I7" s="66">
        <v>0</v>
      </c>
      <c r="J7" s="66">
        <v>5807082</v>
      </c>
      <c r="K7" s="66">
        <v>-7317967</v>
      </c>
      <c r="L7" s="66">
        <v>-1304</v>
      </c>
      <c r="M7" s="66">
        <v>-265681</v>
      </c>
      <c r="N7" s="66">
        <v>-1698916</v>
      </c>
      <c r="O7" s="66">
        <v>329064</v>
      </c>
      <c r="P7" s="66">
        <v>-5321386</v>
      </c>
      <c r="Q7" s="66">
        <v>0</v>
      </c>
      <c r="R7" s="66">
        <v>-5321386</v>
      </c>
      <c r="S7" s="66">
        <v>-1436359</v>
      </c>
      <c r="T7" s="66">
        <v>0</v>
      </c>
      <c r="U7" s="66">
        <v>-1436359</v>
      </c>
      <c r="V7" s="66"/>
      <c r="W7" s="66">
        <v>91522</v>
      </c>
      <c r="X7" s="66"/>
      <c r="Y7" s="66">
        <v>-124089</v>
      </c>
      <c r="Z7" s="66"/>
      <c r="AA7" s="66"/>
      <c r="AB7" s="66">
        <v>-124089</v>
      </c>
      <c r="AC7" s="66">
        <v>-289599</v>
      </c>
      <c r="AD7" s="66">
        <v>-20561</v>
      </c>
      <c r="AE7" s="66">
        <v>46904</v>
      </c>
      <c r="AF7" s="66">
        <v>20990</v>
      </c>
      <c r="AG7" s="66">
        <v>0</v>
      </c>
      <c r="AH7" s="66">
        <v>0</v>
      </c>
      <c r="AI7" s="66">
        <v>0</v>
      </c>
      <c r="AJ7" s="66">
        <v>47333</v>
      </c>
      <c r="AK7" s="66">
        <v>63870</v>
      </c>
      <c r="AL7" s="66">
        <v>111203</v>
      </c>
      <c r="AM7" s="66">
        <v>819509</v>
      </c>
      <c r="AN7" s="66">
        <v>0</v>
      </c>
      <c r="AO7" s="66">
        <v>3092</v>
      </c>
      <c r="AP7" s="66">
        <v>0</v>
      </c>
      <c r="AQ7" s="66"/>
      <c r="AR7" s="66">
        <v>822601</v>
      </c>
      <c r="AS7" s="66"/>
      <c r="AT7" s="66">
        <v>-544680</v>
      </c>
      <c r="AU7" s="66">
        <v>0</v>
      </c>
      <c r="AV7" s="66">
        <v>-421626</v>
      </c>
      <c r="AW7" s="66">
        <v>-5007</v>
      </c>
      <c r="AX7" s="66"/>
      <c r="AY7" s="66">
        <v>-971313</v>
      </c>
      <c r="AZ7" s="66">
        <v>124168</v>
      </c>
      <c r="BA7" s="66">
        <v>0</v>
      </c>
      <c r="BB7" s="66">
        <v>-20568</v>
      </c>
      <c r="BC7" s="66"/>
      <c r="BD7" s="66">
        <v>-20568</v>
      </c>
      <c r="BE7" s="66">
        <v>92016</v>
      </c>
      <c r="BF7" s="66">
        <v>46904</v>
      </c>
      <c r="BG7" s="66">
        <v>140</v>
      </c>
      <c r="BH7" s="66">
        <v>75140</v>
      </c>
      <c r="BI7" s="66">
        <v>0</v>
      </c>
      <c r="BJ7" s="66">
        <v>4227142</v>
      </c>
      <c r="BK7" s="66">
        <v>3234</v>
      </c>
      <c r="BL7" s="66">
        <v>4418576</v>
      </c>
      <c r="BM7" s="66">
        <v>5042601</v>
      </c>
      <c r="BN7" s="66">
        <v>976444</v>
      </c>
      <c r="BO7" s="66">
        <v>12163792</v>
      </c>
      <c r="BP7" s="66">
        <v>0</v>
      </c>
      <c r="BQ7" s="66">
        <v>2874</v>
      </c>
      <c r="BR7" s="66">
        <v>957311</v>
      </c>
      <c r="BS7" s="66">
        <v>19355141</v>
      </c>
      <c r="BT7" s="66">
        <v>23773717</v>
      </c>
      <c r="BU7" s="66">
        <v>145592687</v>
      </c>
      <c r="BV7" s="66">
        <v>0</v>
      </c>
      <c r="BW7" s="66">
        <v>0</v>
      </c>
      <c r="BX7" s="66">
        <v>624553</v>
      </c>
      <c r="BY7" s="66">
        <v>624553</v>
      </c>
      <c r="BZ7" s="66"/>
      <c r="CA7" s="66">
        <v>0</v>
      </c>
      <c r="CB7" s="66">
        <v>34851</v>
      </c>
      <c r="CC7" s="66">
        <v>659404</v>
      </c>
      <c r="CD7" s="66">
        <v>15218</v>
      </c>
      <c r="CE7" s="66">
        <v>1009766</v>
      </c>
      <c r="CF7" s="66">
        <v>363539</v>
      </c>
      <c r="CG7" s="66"/>
      <c r="CH7" s="66">
        <v>1388523</v>
      </c>
      <c r="CI7" s="66">
        <v>426844</v>
      </c>
      <c r="CJ7" s="66">
        <v>96760</v>
      </c>
      <c r="CK7" s="66">
        <v>523604</v>
      </c>
      <c r="CL7" s="66">
        <v>172013075</v>
      </c>
      <c r="CM7" s="66">
        <v>110000</v>
      </c>
      <c r="CN7" s="66">
        <v>0</v>
      </c>
      <c r="CO7" s="66"/>
      <c r="CP7" s="66">
        <v>0</v>
      </c>
      <c r="CQ7" s="66">
        <v>5183338</v>
      </c>
      <c r="CR7" s="66"/>
      <c r="CS7" s="66">
        <v>5293338</v>
      </c>
      <c r="CT7" s="66">
        <v>335978</v>
      </c>
      <c r="CU7" s="66">
        <v>4018991</v>
      </c>
      <c r="CV7" s="66">
        <v>53548</v>
      </c>
      <c r="CW7" s="66">
        <v>5555672</v>
      </c>
      <c r="CX7" s="66">
        <v>7219623</v>
      </c>
      <c r="CY7" s="66">
        <v>143935788</v>
      </c>
      <c r="CZ7" s="66">
        <v>143936667</v>
      </c>
      <c r="DA7" s="66">
        <v>151156290</v>
      </c>
      <c r="DB7" s="66"/>
      <c r="DC7" s="66">
        <v>6893212</v>
      </c>
      <c r="DD7" s="66">
        <v>46808</v>
      </c>
      <c r="DE7" s="66">
        <v>446330</v>
      </c>
      <c r="DF7" s="66">
        <v>158596188</v>
      </c>
      <c r="DG7" s="66">
        <v>0</v>
      </c>
      <c r="DH7" s="66"/>
      <c r="DI7" s="66">
        <v>0</v>
      </c>
      <c r="DJ7" s="66">
        <v>6169</v>
      </c>
      <c r="DK7" s="66"/>
      <c r="DL7" s="66">
        <v>927038</v>
      </c>
      <c r="DM7" s="66"/>
      <c r="DN7" s="66">
        <v>63350</v>
      </c>
      <c r="DO7" s="66">
        <v>3108001</v>
      </c>
      <c r="DP7" s="66">
        <v>4104558</v>
      </c>
      <c r="DQ7" s="66"/>
      <c r="DR7" s="66">
        <v>172013075</v>
      </c>
      <c r="DS7" s="66">
        <v>0</v>
      </c>
      <c r="DT7" s="66">
        <v>75000</v>
      </c>
      <c r="DU7" s="66">
        <v>188200</v>
      </c>
      <c r="DV7" s="66">
        <v>0</v>
      </c>
      <c r="DW7" s="66">
        <v>0</v>
      </c>
      <c r="DX7" s="66">
        <v>212119</v>
      </c>
      <c r="DY7" s="66"/>
      <c r="DZ7" s="66"/>
      <c r="EA7" s="66">
        <v>0</v>
      </c>
      <c r="EB7" s="66"/>
      <c r="EC7" s="66"/>
      <c r="ED7" s="66"/>
      <c r="EE7" s="66"/>
      <c r="EF7" s="66"/>
      <c r="EG7" s="66">
        <v>0</v>
      </c>
      <c r="EH7" s="66"/>
      <c r="EI7" s="66"/>
      <c r="EJ7" s="66"/>
      <c r="EK7" s="66"/>
      <c r="EL7" s="66"/>
      <c r="EM7" s="66"/>
      <c r="EN7" s="66">
        <v>3683013</v>
      </c>
      <c r="EO7" s="66"/>
      <c r="EP7" s="66">
        <v>7987</v>
      </c>
      <c r="EQ7" s="66">
        <v>1608788</v>
      </c>
      <c r="ER7" s="66">
        <v>47176</v>
      </c>
      <c r="ES7" s="66">
        <v>879</v>
      </c>
      <c r="ET7" s="66"/>
      <c r="EU7" s="66"/>
      <c r="EV7" s="66"/>
      <c r="EW7" s="66"/>
      <c r="EX7" s="66"/>
      <c r="EY7" s="66"/>
      <c r="EZ7" s="66"/>
      <c r="FA7" s="66">
        <v>149719931</v>
      </c>
      <c r="FB7" s="66">
        <v>0</v>
      </c>
      <c r="FC7" s="66">
        <v>149719931</v>
      </c>
      <c r="FD7" s="66">
        <v>-2121579</v>
      </c>
      <c r="FE7" s="66">
        <v>-382175</v>
      </c>
      <c r="FF7" s="66">
        <v>147216177</v>
      </c>
      <c r="FG7" s="66">
        <v>8424214</v>
      </c>
      <c r="FH7" s="66">
        <v>-1556752</v>
      </c>
      <c r="FI7" s="66">
        <v>-5100061</v>
      </c>
      <c r="FJ7" s="66">
        <v>-213302</v>
      </c>
      <c r="FK7" s="66">
        <v>55273</v>
      </c>
      <c r="FL7" s="66">
        <v>0</v>
      </c>
      <c r="FM7" s="66">
        <v>148825549</v>
      </c>
      <c r="FN7" s="66">
        <v>408792</v>
      </c>
      <c r="FO7" s="66">
        <v>1921949</v>
      </c>
      <c r="FP7" s="66">
        <v>151156290</v>
      </c>
      <c r="FQ7" s="66">
        <v>0</v>
      </c>
      <c r="FR7" s="66">
        <v>151156290</v>
      </c>
      <c r="FS7" s="66"/>
      <c r="FT7" s="66"/>
      <c r="FU7" s="66"/>
      <c r="FV7" s="66"/>
      <c r="FW7" s="66"/>
      <c r="FX7" s="66"/>
      <c r="FY7" s="66"/>
      <c r="FZ7" s="66"/>
      <c r="GA7" s="66"/>
      <c r="GB7" s="66"/>
      <c r="GC7" s="66"/>
      <c r="GD7" s="66"/>
      <c r="GE7" s="66"/>
      <c r="GF7" s="66"/>
      <c r="GG7" s="66"/>
      <c r="GH7" s="66"/>
      <c r="GI7" s="66"/>
      <c r="GJ7" s="66"/>
      <c r="GK7" s="66"/>
      <c r="GL7" s="66"/>
      <c r="GM7" s="66"/>
      <c r="GN7" s="66"/>
      <c r="GO7" s="66"/>
      <c r="GP7" s="66"/>
      <c r="GQ7" s="66"/>
      <c r="GR7" s="66"/>
      <c r="GS7" s="66"/>
      <c r="GT7" s="66"/>
      <c r="GU7" s="66"/>
      <c r="GV7" s="66"/>
      <c r="GW7" s="66"/>
      <c r="GX7" s="66"/>
      <c r="GY7" s="66"/>
      <c r="GZ7" s="66"/>
      <c r="HA7" s="66"/>
      <c r="HB7" s="66"/>
      <c r="HC7" s="66"/>
      <c r="HD7" s="66"/>
      <c r="HE7" s="66"/>
      <c r="HF7" s="66"/>
      <c r="HG7" s="66"/>
      <c r="HH7" s="66"/>
      <c r="HI7" s="66"/>
      <c r="HJ7" s="66"/>
      <c r="HK7" s="66"/>
      <c r="HL7" s="66"/>
      <c r="HM7" s="66"/>
      <c r="HN7" s="66"/>
      <c r="HO7" s="66"/>
      <c r="HP7" s="66"/>
      <c r="HQ7" s="66"/>
      <c r="HR7" s="66"/>
      <c r="HS7" s="66"/>
      <c r="HT7" s="66"/>
      <c r="HU7" s="66"/>
      <c r="HV7" s="66"/>
      <c r="HW7" s="66"/>
      <c r="HX7" s="66"/>
      <c r="HY7" s="66"/>
      <c r="HZ7" s="66"/>
      <c r="IA7" s="66"/>
      <c r="IB7" s="66"/>
      <c r="IC7" s="66"/>
      <c r="ID7" s="66"/>
      <c r="IE7" s="66"/>
      <c r="IF7" s="66"/>
      <c r="IG7" s="66"/>
      <c r="IH7" s="66"/>
      <c r="II7" s="66"/>
      <c r="IJ7" s="66"/>
      <c r="IK7" s="66"/>
      <c r="IL7" s="66"/>
      <c r="IM7" s="66"/>
      <c r="IN7" s="66"/>
      <c r="IO7" s="66"/>
      <c r="IP7" s="66"/>
      <c r="IQ7" s="66"/>
      <c r="IR7" s="66"/>
      <c r="IS7" s="66"/>
      <c r="IT7" s="66"/>
      <c r="IU7" s="66"/>
      <c r="IV7" s="66"/>
      <c r="IW7" s="66"/>
      <c r="IX7" s="66"/>
      <c r="IY7" s="66"/>
      <c r="IZ7" s="66"/>
      <c r="JA7" s="66"/>
      <c r="JB7" s="66"/>
      <c r="JC7" s="66"/>
      <c r="JD7" s="66"/>
      <c r="JE7" s="66"/>
      <c r="JF7" s="66"/>
      <c r="JG7" s="66"/>
      <c r="JH7" s="66"/>
      <c r="JI7" s="66"/>
      <c r="JJ7" s="66"/>
      <c r="JK7" s="66"/>
      <c r="JL7" s="66"/>
      <c r="JM7" s="66"/>
      <c r="JN7" s="66"/>
      <c r="JO7" s="66"/>
      <c r="JP7" s="66"/>
      <c r="JQ7" s="66"/>
      <c r="JR7" s="66"/>
      <c r="JS7" s="66"/>
      <c r="JT7" s="66"/>
      <c r="JU7" s="66"/>
      <c r="JV7" s="66"/>
      <c r="JW7" s="66"/>
      <c r="JX7" s="66"/>
      <c r="JY7" s="66"/>
      <c r="JZ7" s="66"/>
      <c r="KA7" s="66"/>
      <c r="KB7" s="66"/>
      <c r="KC7" s="66"/>
      <c r="KD7" s="66"/>
      <c r="KE7" s="66"/>
      <c r="KF7" s="66"/>
      <c r="KG7" s="66"/>
      <c r="KH7" s="66"/>
      <c r="KI7" s="66"/>
      <c r="KJ7" s="66"/>
      <c r="KK7" s="66"/>
      <c r="KL7" s="66"/>
      <c r="KM7" s="66"/>
      <c r="KN7" s="66"/>
      <c r="KO7" s="66"/>
      <c r="KP7" s="66"/>
      <c r="KQ7" s="66"/>
      <c r="KR7" s="66"/>
      <c r="KS7" s="66"/>
      <c r="KT7" s="66"/>
      <c r="KU7" s="66"/>
      <c r="KV7" s="66"/>
      <c r="KW7" s="66"/>
      <c r="KX7" s="66"/>
      <c r="KY7" s="66"/>
      <c r="KZ7" s="66"/>
      <c r="LA7" s="66"/>
      <c r="LB7" s="66"/>
      <c r="LC7" s="66"/>
      <c r="LD7" s="66"/>
      <c r="LE7" s="66"/>
      <c r="LF7" s="65"/>
      <c r="LG7" s="65"/>
      <c r="LH7" s="65"/>
      <c r="LI7" s="65"/>
      <c r="LJ7" s="65"/>
      <c r="LK7" s="65"/>
      <c r="LL7" s="65"/>
      <c r="LM7" s="65"/>
      <c r="LN7" s="65"/>
      <c r="LO7" s="65"/>
      <c r="LP7" s="65"/>
      <c r="LQ7" s="65"/>
      <c r="LR7" s="65"/>
      <c r="LS7" s="65"/>
      <c r="LT7" s="65"/>
      <c r="LU7" s="65"/>
      <c r="LV7" s="65"/>
      <c r="LW7" s="65"/>
      <c r="LX7" s="65"/>
      <c r="LY7" s="65"/>
    </row>
    <row r="8" spans="1:337" x14ac:dyDescent="0.25">
      <c r="A8" s="72">
        <v>201812</v>
      </c>
      <c r="B8" s="72">
        <v>63000</v>
      </c>
      <c r="C8" s="73" t="s">
        <v>1145</v>
      </c>
      <c r="D8" s="66">
        <v>5509362</v>
      </c>
      <c r="E8" s="66">
        <v>0</v>
      </c>
      <c r="F8" s="66">
        <v>5509362</v>
      </c>
      <c r="G8" s="66">
        <v>-158155</v>
      </c>
      <c r="H8" s="66">
        <v>139</v>
      </c>
      <c r="I8" s="66">
        <v>0</v>
      </c>
      <c r="J8" s="66">
        <v>2717306</v>
      </c>
      <c r="K8" s="66">
        <v>-6712237</v>
      </c>
      <c r="L8" s="66">
        <v>-31425</v>
      </c>
      <c r="M8" s="66">
        <v>-155334</v>
      </c>
      <c r="N8" s="66">
        <v>-4339706</v>
      </c>
      <c r="O8" s="66">
        <v>662028</v>
      </c>
      <c r="P8" s="66">
        <v>-1232952</v>
      </c>
      <c r="Q8" s="66">
        <v>0</v>
      </c>
      <c r="R8" s="66">
        <v>-1232952</v>
      </c>
      <c r="S8" s="66">
        <v>-592152</v>
      </c>
      <c r="T8" s="66">
        <v>0</v>
      </c>
      <c r="U8" s="66">
        <v>-592152</v>
      </c>
      <c r="V8" s="66">
        <v>0</v>
      </c>
      <c r="W8" s="66">
        <v>32803</v>
      </c>
      <c r="X8" s="66">
        <v>0</v>
      </c>
      <c r="Y8" s="66">
        <v>-60510</v>
      </c>
      <c r="Z8" s="66">
        <v>0</v>
      </c>
      <c r="AA8" s="66">
        <v>0</v>
      </c>
      <c r="AB8" s="66">
        <v>-60510</v>
      </c>
      <c r="AC8" s="66">
        <v>21127</v>
      </c>
      <c r="AD8" s="66">
        <v>0</v>
      </c>
      <c r="AE8" s="66">
        <v>0</v>
      </c>
      <c r="AF8" s="66">
        <v>-21127</v>
      </c>
      <c r="AG8" s="66">
        <v>0</v>
      </c>
      <c r="AH8" s="66">
        <v>0</v>
      </c>
      <c r="AI8" s="66">
        <v>0</v>
      </c>
      <c r="AJ8" s="66">
        <v>-21127</v>
      </c>
      <c r="AK8" s="66">
        <v>-145844</v>
      </c>
      <c r="AL8" s="66">
        <v>-166971</v>
      </c>
      <c r="AM8" s="66">
        <v>0</v>
      </c>
      <c r="AN8" s="66">
        <v>0</v>
      </c>
      <c r="AO8" s="66">
        <v>0</v>
      </c>
      <c r="AP8" s="66">
        <v>0</v>
      </c>
      <c r="AQ8" s="66">
        <v>0</v>
      </c>
      <c r="AR8" s="66">
        <v>0</v>
      </c>
      <c r="AS8" s="66">
        <v>0</v>
      </c>
      <c r="AT8" s="66">
        <v>0</v>
      </c>
      <c r="AU8" s="66">
        <v>0</v>
      </c>
      <c r="AV8" s="66">
        <v>0</v>
      </c>
      <c r="AW8" s="66">
        <v>0</v>
      </c>
      <c r="AX8" s="66">
        <v>0</v>
      </c>
      <c r="AY8" s="66">
        <v>0</v>
      </c>
      <c r="AZ8" s="66">
        <v>0</v>
      </c>
      <c r="BA8" s="66">
        <v>0</v>
      </c>
      <c r="BB8" s="66">
        <v>0</v>
      </c>
      <c r="BC8" s="66">
        <v>0</v>
      </c>
      <c r="BD8" s="66">
        <v>0</v>
      </c>
      <c r="BE8" s="66">
        <v>0</v>
      </c>
      <c r="BF8" s="66">
        <v>0</v>
      </c>
      <c r="BG8" s="66">
        <v>421</v>
      </c>
      <c r="BH8" s="66">
        <v>421</v>
      </c>
      <c r="BI8" s="66">
        <v>0</v>
      </c>
      <c r="BJ8" s="66">
        <v>2772229</v>
      </c>
      <c r="BK8" s="66">
        <v>111691</v>
      </c>
      <c r="BL8" s="66">
        <v>2883920</v>
      </c>
      <c r="BM8" s="66">
        <v>43666056</v>
      </c>
      <c r="BN8" s="66">
        <v>379612</v>
      </c>
      <c r="BO8" s="66">
        <v>48214637</v>
      </c>
      <c r="BP8" s="66">
        <v>0</v>
      </c>
      <c r="BQ8" s="66">
        <v>0</v>
      </c>
      <c r="BR8" s="66">
        <v>749814</v>
      </c>
      <c r="BS8" s="66">
        <v>94031075</v>
      </c>
      <c r="BT8" s="66">
        <v>96914995</v>
      </c>
      <c r="BU8" s="66">
        <v>0</v>
      </c>
      <c r="BV8" s="66">
        <v>0</v>
      </c>
      <c r="BW8" s="66">
        <v>0</v>
      </c>
      <c r="BX8" s="66">
        <v>48103</v>
      </c>
      <c r="BY8" s="66">
        <v>48103</v>
      </c>
      <c r="BZ8" s="66">
        <v>0</v>
      </c>
      <c r="CA8" s="66">
        <v>1102394</v>
      </c>
      <c r="CB8" s="66">
        <v>39954</v>
      </c>
      <c r="CC8" s="66">
        <v>1190451</v>
      </c>
      <c r="CD8" s="66">
        <v>1372</v>
      </c>
      <c r="CE8" s="66">
        <v>1656996</v>
      </c>
      <c r="CF8" s="66">
        <v>392339</v>
      </c>
      <c r="CG8" s="66">
        <v>0</v>
      </c>
      <c r="CH8" s="66">
        <v>2050707</v>
      </c>
      <c r="CI8" s="66">
        <v>425483</v>
      </c>
      <c r="CJ8" s="66">
        <v>81115</v>
      </c>
      <c r="CK8" s="66">
        <v>506598</v>
      </c>
      <c r="CL8" s="66">
        <v>100663172</v>
      </c>
      <c r="CM8" s="66">
        <v>49070</v>
      </c>
      <c r="CN8" s="66">
        <v>0</v>
      </c>
      <c r="CO8" s="66">
        <v>0</v>
      </c>
      <c r="CP8" s="66">
        <v>0</v>
      </c>
      <c r="CQ8" s="66">
        <v>231492</v>
      </c>
      <c r="CR8" s="66">
        <v>0</v>
      </c>
      <c r="CS8" s="66">
        <v>280562</v>
      </c>
      <c r="CT8" s="66">
        <v>0</v>
      </c>
      <c r="CU8" s="66">
        <v>5325464</v>
      </c>
      <c r="CV8" s="66">
        <v>0</v>
      </c>
      <c r="CW8" s="66">
        <v>13136261</v>
      </c>
      <c r="CX8" s="66">
        <v>85274670</v>
      </c>
      <c r="CY8" s="66">
        <v>0</v>
      </c>
      <c r="CZ8" s="66">
        <v>0</v>
      </c>
      <c r="DA8" s="66">
        <v>85274670</v>
      </c>
      <c r="DB8" s="66">
        <v>0</v>
      </c>
      <c r="DC8" s="66">
        <v>0</v>
      </c>
      <c r="DD8" s="66">
        <v>0</v>
      </c>
      <c r="DE8" s="66">
        <v>0</v>
      </c>
      <c r="DF8" s="66">
        <v>85274670</v>
      </c>
      <c r="DG8" s="66">
        <v>118434</v>
      </c>
      <c r="DH8" s="66">
        <v>0</v>
      </c>
      <c r="DI8" s="66">
        <v>118434</v>
      </c>
      <c r="DJ8" s="66">
        <v>0</v>
      </c>
      <c r="DK8" s="66">
        <v>0</v>
      </c>
      <c r="DL8" s="66">
        <v>6424743</v>
      </c>
      <c r="DM8" s="66">
        <v>0</v>
      </c>
      <c r="DN8" s="66">
        <v>896127</v>
      </c>
      <c r="DO8" s="66">
        <v>2263633</v>
      </c>
      <c r="DP8" s="66">
        <v>9584503</v>
      </c>
      <c r="DQ8" s="66">
        <v>79539</v>
      </c>
      <c r="DR8" s="66">
        <v>100663172</v>
      </c>
      <c r="DS8" s="66">
        <v>0</v>
      </c>
      <c r="DT8" s="66">
        <v>0</v>
      </c>
      <c r="DU8" s="66">
        <v>0</v>
      </c>
      <c r="DV8" s="66">
        <v>0</v>
      </c>
      <c r="DW8" s="66">
        <v>0</v>
      </c>
      <c r="DX8" s="66">
        <v>1020956</v>
      </c>
      <c r="DY8" s="66">
        <v>0</v>
      </c>
      <c r="DZ8" s="66">
        <v>0</v>
      </c>
      <c r="EA8" s="66">
        <v>0</v>
      </c>
      <c r="EB8" s="66">
        <v>0</v>
      </c>
      <c r="EC8" s="66">
        <v>0</v>
      </c>
      <c r="ED8" s="66">
        <v>0</v>
      </c>
      <c r="EE8" s="66">
        <v>0</v>
      </c>
      <c r="EF8" s="66">
        <v>0</v>
      </c>
      <c r="EG8" s="66">
        <v>0</v>
      </c>
      <c r="EH8" s="66">
        <v>0</v>
      </c>
      <c r="EI8" s="66">
        <v>0</v>
      </c>
      <c r="EJ8" s="66">
        <v>0</v>
      </c>
      <c r="EK8" s="66">
        <v>0</v>
      </c>
      <c r="EL8" s="66">
        <v>0</v>
      </c>
      <c r="EM8" s="66">
        <v>0</v>
      </c>
      <c r="EN8" s="66">
        <v>5325464</v>
      </c>
      <c r="EO8" s="66">
        <v>0</v>
      </c>
      <c r="EP8" s="66">
        <v>66200185</v>
      </c>
      <c r="EQ8" s="66">
        <v>4955019</v>
      </c>
      <c r="ER8" s="66">
        <v>983205</v>
      </c>
      <c r="ES8" s="66">
        <v>0</v>
      </c>
      <c r="ET8" s="66">
        <v>0</v>
      </c>
      <c r="EU8" s="66">
        <v>0</v>
      </c>
      <c r="EV8" s="66">
        <v>0</v>
      </c>
      <c r="EW8" s="66">
        <v>0</v>
      </c>
      <c r="EX8" s="66">
        <v>0</v>
      </c>
      <c r="EY8" s="66">
        <v>0</v>
      </c>
      <c r="EZ8" s="66">
        <v>0</v>
      </c>
      <c r="FA8" s="66">
        <v>84682517</v>
      </c>
      <c r="FB8" s="66">
        <v>0</v>
      </c>
      <c r="FC8" s="66">
        <v>84682517</v>
      </c>
      <c r="FD8" s="66">
        <v>-13227519</v>
      </c>
      <c r="FE8" s="66">
        <v>-1627083</v>
      </c>
      <c r="FF8" s="66">
        <v>69827915</v>
      </c>
      <c r="FG8" s="66">
        <v>5509363</v>
      </c>
      <c r="FH8" s="66">
        <v>4562008</v>
      </c>
      <c r="FI8" s="66">
        <v>-1141636</v>
      </c>
      <c r="FJ8" s="66">
        <v>-67845</v>
      </c>
      <c r="FK8" s="66">
        <v>144975</v>
      </c>
      <c r="FL8" s="66">
        <v>-281086</v>
      </c>
      <c r="FM8" s="66">
        <v>78553694</v>
      </c>
      <c r="FN8" s="66">
        <v>1774091</v>
      </c>
      <c r="FO8" s="66">
        <v>4955019</v>
      </c>
      <c r="FP8" s="66">
        <v>85274670</v>
      </c>
      <c r="FQ8" s="66">
        <v>0</v>
      </c>
      <c r="FR8" s="66">
        <v>85274670</v>
      </c>
      <c r="FS8" s="66">
        <v>-8134</v>
      </c>
      <c r="FT8" s="66"/>
      <c r="FU8" s="66"/>
      <c r="FV8" s="66"/>
      <c r="FW8" s="66"/>
      <c r="FX8" s="66"/>
      <c r="FY8" s="66"/>
      <c r="FZ8" s="66"/>
      <c r="GA8" s="66"/>
      <c r="GB8" s="66"/>
      <c r="GC8" s="66"/>
      <c r="GD8" s="66"/>
      <c r="GE8" s="66"/>
      <c r="GF8" s="66"/>
      <c r="GG8" s="66"/>
      <c r="GH8" s="66"/>
      <c r="GI8" s="66"/>
      <c r="GJ8" s="66"/>
      <c r="GK8" s="66"/>
      <c r="GL8" s="66"/>
      <c r="GM8" s="66"/>
      <c r="GN8" s="66"/>
      <c r="GO8" s="66"/>
      <c r="GP8" s="66"/>
      <c r="GQ8" s="66"/>
      <c r="GR8" s="66"/>
      <c r="GS8" s="66"/>
      <c r="GT8" s="66"/>
      <c r="GU8" s="66"/>
      <c r="GV8" s="66"/>
      <c r="GW8" s="66"/>
      <c r="GX8" s="66"/>
      <c r="GY8" s="66"/>
      <c r="GZ8" s="66"/>
      <c r="HA8" s="66"/>
      <c r="HB8" s="66"/>
      <c r="HC8" s="66"/>
      <c r="HD8" s="66"/>
      <c r="HE8" s="66"/>
      <c r="HF8" s="66"/>
      <c r="HG8" s="66"/>
      <c r="HH8" s="66"/>
      <c r="HI8" s="66"/>
      <c r="HJ8" s="66"/>
      <c r="HK8" s="66"/>
      <c r="HL8" s="66"/>
      <c r="HM8" s="66"/>
      <c r="HN8" s="66"/>
      <c r="HO8" s="66"/>
      <c r="HP8" s="66"/>
      <c r="HQ8" s="66"/>
      <c r="HR8" s="66"/>
      <c r="HS8" s="66"/>
      <c r="HT8" s="66"/>
      <c r="HU8" s="66"/>
      <c r="HV8" s="66"/>
      <c r="HW8" s="66"/>
      <c r="HX8" s="66"/>
      <c r="HY8" s="66"/>
      <c r="HZ8" s="66"/>
      <c r="IA8" s="66"/>
      <c r="IB8" s="66"/>
      <c r="IC8" s="66"/>
      <c r="ID8" s="66"/>
      <c r="IE8" s="66"/>
      <c r="IF8" s="66"/>
      <c r="IG8" s="66"/>
      <c r="IH8" s="66"/>
      <c r="II8" s="66"/>
      <c r="IJ8" s="66"/>
      <c r="IK8" s="66"/>
      <c r="IL8" s="66"/>
      <c r="IM8" s="66"/>
      <c r="IN8" s="66"/>
      <c r="IO8" s="66"/>
      <c r="IP8" s="66"/>
      <c r="IQ8" s="66"/>
      <c r="IR8" s="66"/>
      <c r="IS8" s="66"/>
      <c r="IT8" s="66"/>
      <c r="IU8" s="66"/>
      <c r="IV8" s="66"/>
      <c r="IW8" s="66"/>
      <c r="IX8" s="66"/>
      <c r="IY8" s="66"/>
      <c r="IZ8" s="66"/>
      <c r="JA8" s="66"/>
      <c r="JB8" s="66"/>
      <c r="JC8" s="66"/>
      <c r="JD8" s="66"/>
      <c r="JE8" s="66"/>
      <c r="JF8" s="66"/>
      <c r="JG8" s="66"/>
      <c r="JH8" s="66"/>
      <c r="JI8" s="66"/>
      <c r="JJ8" s="66"/>
      <c r="JK8" s="66"/>
      <c r="JL8" s="66"/>
      <c r="JM8" s="66"/>
      <c r="JN8" s="66"/>
      <c r="JO8" s="66"/>
      <c r="JP8" s="66"/>
      <c r="JQ8" s="66"/>
      <c r="JR8" s="66"/>
      <c r="JS8" s="66"/>
      <c r="JT8" s="66"/>
      <c r="JU8" s="66"/>
      <c r="JV8" s="66"/>
      <c r="JW8" s="66"/>
      <c r="JX8" s="66"/>
      <c r="JY8" s="66"/>
      <c r="JZ8" s="66"/>
      <c r="KA8" s="66"/>
      <c r="KB8" s="66"/>
      <c r="KC8" s="66"/>
      <c r="KD8" s="66"/>
      <c r="KE8" s="66"/>
      <c r="KF8" s="66"/>
      <c r="KG8" s="66"/>
      <c r="KH8" s="66"/>
      <c r="KI8" s="66"/>
      <c r="KJ8" s="66"/>
      <c r="KK8" s="66"/>
      <c r="KL8" s="66"/>
      <c r="KM8" s="66"/>
      <c r="KN8" s="66"/>
      <c r="KO8" s="66"/>
      <c r="KP8" s="66"/>
      <c r="KQ8" s="66"/>
      <c r="KR8" s="66"/>
      <c r="KS8" s="66"/>
      <c r="KT8" s="66"/>
      <c r="KU8" s="66"/>
      <c r="KV8" s="66"/>
      <c r="KW8" s="66"/>
      <c r="KX8" s="66"/>
      <c r="KY8" s="66"/>
      <c r="KZ8" s="66"/>
      <c r="LA8" s="66"/>
      <c r="LB8" s="66"/>
      <c r="LC8" s="66"/>
      <c r="LD8" s="66"/>
      <c r="LE8" s="66"/>
      <c r="LF8" s="65"/>
      <c r="LG8" s="65"/>
      <c r="LH8" s="65"/>
      <c r="LI8" s="65"/>
      <c r="LJ8" s="65"/>
      <c r="LK8" s="65"/>
      <c r="LL8" s="65"/>
      <c r="LM8" s="65"/>
      <c r="LN8" s="65"/>
      <c r="LO8" s="65"/>
      <c r="LP8" s="65"/>
      <c r="LQ8" s="65"/>
      <c r="LR8" s="65"/>
      <c r="LS8" s="65"/>
      <c r="LT8" s="65"/>
      <c r="LU8" s="65"/>
      <c r="LV8" s="65"/>
      <c r="LW8" s="65"/>
      <c r="LX8" s="65"/>
      <c r="LY8" s="65"/>
    </row>
    <row r="9" spans="1:337" x14ac:dyDescent="0.25">
      <c r="A9" s="72">
        <v>201812</v>
      </c>
      <c r="B9" s="72">
        <v>63028</v>
      </c>
      <c r="C9" s="73" t="s">
        <v>584</v>
      </c>
      <c r="D9" s="66">
        <v>26226</v>
      </c>
      <c r="E9" s="66">
        <v>-1033</v>
      </c>
      <c r="F9" s="66">
        <v>25193</v>
      </c>
      <c r="G9" s="66">
        <v>0</v>
      </c>
      <c r="H9" s="66">
        <v>0</v>
      </c>
      <c r="I9" s="66">
        <v>0</v>
      </c>
      <c r="J9" s="66">
        <v>46180</v>
      </c>
      <c r="K9" s="66">
        <v>31062</v>
      </c>
      <c r="L9" s="66">
        <v>-933</v>
      </c>
      <c r="M9" s="66">
        <v>-13630</v>
      </c>
      <c r="N9" s="66">
        <v>62679</v>
      </c>
      <c r="O9" s="66">
        <v>-11220</v>
      </c>
      <c r="P9" s="66">
        <v>-425730</v>
      </c>
      <c r="Q9" s="66">
        <v>48442</v>
      </c>
      <c r="R9" s="66">
        <v>-377288</v>
      </c>
      <c r="S9" s="66">
        <v>399775</v>
      </c>
      <c r="T9" s="66">
        <v>-51143</v>
      </c>
      <c r="U9" s="66">
        <v>348632</v>
      </c>
      <c r="V9" s="66">
        <v>0</v>
      </c>
      <c r="W9" s="66">
        <v>0</v>
      </c>
      <c r="X9" s="66">
        <v>0</v>
      </c>
      <c r="Y9" s="66">
        <v>-26302</v>
      </c>
      <c r="Z9" s="66">
        <v>0</v>
      </c>
      <c r="AA9" s="66">
        <v>0</v>
      </c>
      <c r="AB9" s="66">
        <v>-26302</v>
      </c>
      <c r="AC9" s="66">
        <v>-7785</v>
      </c>
      <c r="AD9" s="66">
        <v>13909</v>
      </c>
      <c r="AE9" s="66">
        <v>-427</v>
      </c>
      <c r="AF9" s="66">
        <v>7783</v>
      </c>
      <c r="AG9" s="66">
        <v>113007</v>
      </c>
      <c r="AH9" s="66">
        <v>0</v>
      </c>
      <c r="AI9" s="66">
        <v>0</v>
      </c>
      <c r="AJ9" s="66">
        <v>134272</v>
      </c>
      <c r="AK9" s="66">
        <v>-7414</v>
      </c>
      <c r="AL9" s="66">
        <v>126857</v>
      </c>
      <c r="AM9" s="66">
        <v>360</v>
      </c>
      <c r="AN9" s="66">
        <v>0</v>
      </c>
      <c r="AO9" s="66">
        <v>0</v>
      </c>
      <c r="AP9" s="66">
        <v>0</v>
      </c>
      <c r="AQ9" s="66">
        <v>0</v>
      </c>
      <c r="AR9" s="66">
        <v>360</v>
      </c>
      <c r="AS9" s="66">
        <v>0</v>
      </c>
      <c r="AT9" s="66">
        <v>-422</v>
      </c>
      <c r="AU9" s="66">
        <v>0</v>
      </c>
      <c r="AV9" s="66">
        <v>6</v>
      </c>
      <c r="AW9" s="66">
        <v>-12</v>
      </c>
      <c r="AX9" s="66">
        <v>0</v>
      </c>
      <c r="AY9" s="66">
        <v>-428</v>
      </c>
      <c r="AZ9" s="66">
        <v>0</v>
      </c>
      <c r="BA9" s="66">
        <v>0</v>
      </c>
      <c r="BB9" s="66">
        <v>-361</v>
      </c>
      <c r="BC9" s="66">
        <v>0</v>
      </c>
      <c r="BD9" s="66">
        <v>-361</v>
      </c>
      <c r="BE9" s="66">
        <v>2</v>
      </c>
      <c r="BF9" s="66">
        <v>-427</v>
      </c>
      <c r="BG9" s="66">
        <v>0</v>
      </c>
      <c r="BH9" s="66">
        <v>0</v>
      </c>
      <c r="BI9" s="66">
        <v>0</v>
      </c>
      <c r="BJ9" s="66">
        <v>0</v>
      </c>
      <c r="BK9" s="66">
        <v>0</v>
      </c>
      <c r="BL9" s="66">
        <v>0</v>
      </c>
      <c r="BM9" s="66">
        <v>0</v>
      </c>
      <c r="BN9" s="66">
        <v>0</v>
      </c>
      <c r="BO9" s="66">
        <v>3693164</v>
      </c>
      <c r="BP9" s="66">
        <v>0</v>
      </c>
      <c r="BQ9" s="66">
        <v>281598</v>
      </c>
      <c r="BR9" s="66">
        <v>98203</v>
      </c>
      <c r="BS9" s="66">
        <v>4139633</v>
      </c>
      <c r="BT9" s="66">
        <v>4139633</v>
      </c>
      <c r="BU9" s="66">
        <v>0</v>
      </c>
      <c r="BV9" s="66">
        <v>0</v>
      </c>
      <c r="BW9" s="66">
        <v>23586</v>
      </c>
      <c r="BX9" s="66">
        <v>35</v>
      </c>
      <c r="BY9" s="66">
        <v>35</v>
      </c>
      <c r="BZ9" s="66">
        <v>11051</v>
      </c>
      <c r="CA9" s="66">
        <v>0</v>
      </c>
      <c r="CB9" s="66">
        <v>0</v>
      </c>
      <c r="CC9" s="66">
        <v>34672</v>
      </c>
      <c r="CD9" s="66">
        <v>42010</v>
      </c>
      <c r="CE9" s="66">
        <v>2964</v>
      </c>
      <c r="CF9" s="66">
        <v>13332</v>
      </c>
      <c r="CG9" s="66">
        <v>0</v>
      </c>
      <c r="CH9" s="66">
        <v>58306</v>
      </c>
      <c r="CI9" s="66">
        <v>21337</v>
      </c>
      <c r="CJ9" s="66">
        <v>9715</v>
      </c>
      <c r="CK9" s="66">
        <v>31052</v>
      </c>
      <c r="CL9" s="66">
        <v>4266287</v>
      </c>
      <c r="CM9" s="66">
        <v>90008</v>
      </c>
      <c r="CN9" s="66">
        <v>0</v>
      </c>
      <c r="CO9" s="66">
        <v>0</v>
      </c>
      <c r="CP9" s="66">
        <v>0</v>
      </c>
      <c r="CQ9" s="66">
        <v>24126</v>
      </c>
      <c r="CR9" s="66">
        <v>0</v>
      </c>
      <c r="CS9" s="66">
        <v>536126</v>
      </c>
      <c r="CT9" s="66">
        <v>0</v>
      </c>
      <c r="CU9" s="66">
        <v>0</v>
      </c>
      <c r="CV9" s="66">
        <v>0</v>
      </c>
      <c r="CW9" s="66">
        <v>3602711</v>
      </c>
      <c r="CX9" s="66">
        <v>3655996</v>
      </c>
      <c r="CY9" s="66">
        <v>0</v>
      </c>
      <c r="CZ9" s="66">
        <v>0</v>
      </c>
      <c r="DA9" s="66">
        <v>3655996</v>
      </c>
      <c r="DB9" s="66">
        <v>0</v>
      </c>
      <c r="DC9" s="66">
        <v>136</v>
      </c>
      <c r="DD9" s="66">
        <v>12</v>
      </c>
      <c r="DE9" s="66">
        <v>0</v>
      </c>
      <c r="DF9" s="66">
        <v>3656144</v>
      </c>
      <c r="DG9" s="66">
        <v>0</v>
      </c>
      <c r="DH9" s="66">
        <v>0</v>
      </c>
      <c r="DI9" s="66">
        <v>0</v>
      </c>
      <c r="DJ9" s="66">
        <v>73</v>
      </c>
      <c r="DK9" s="66">
        <v>0</v>
      </c>
      <c r="DL9" s="66">
        <v>0</v>
      </c>
      <c r="DM9" s="66">
        <v>0</v>
      </c>
      <c r="DN9" s="66">
        <v>6157</v>
      </c>
      <c r="DO9" s="66">
        <v>67511</v>
      </c>
      <c r="DP9" s="66">
        <v>73742</v>
      </c>
      <c r="DQ9" s="66">
        <v>276</v>
      </c>
      <c r="DR9" s="66">
        <v>4266287</v>
      </c>
      <c r="DS9" s="66">
        <v>2624</v>
      </c>
      <c r="DT9" s="66">
        <v>0</v>
      </c>
      <c r="DU9" s="66">
        <v>0</v>
      </c>
      <c r="DV9" s="66">
        <v>0</v>
      </c>
      <c r="DW9" s="66">
        <v>0</v>
      </c>
      <c r="DX9" s="66">
        <v>66668</v>
      </c>
      <c r="DY9" s="66">
        <v>0</v>
      </c>
      <c r="DZ9" s="66">
        <v>0</v>
      </c>
      <c r="EA9" s="66">
        <v>23586</v>
      </c>
      <c r="EB9" s="66">
        <v>0</v>
      </c>
      <c r="EC9" s="66"/>
      <c r="ED9" s="66">
        <v>0</v>
      </c>
      <c r="EE9" s="66">
        <v>0</v>
      </c>
      <c r="EF9" s="66">
        <v>421992</v>
      </c>
      <c r="EG9" s="66">
        <v>0</v>
      </c>
      <c r="EH9" s="66">
        <v>0</v>
      </c>
      <c r="EI9" s="66">
        <v>0</v>
      </c>
      <c r="EJ9" s="66">
        <v>0</v>
      </c>
      <c r="EK9" s="66">
        <v>0</v>
      </c>
      <c r="EL9" s="66">
        <v>0</v>
      </c>
      <c r="EM9" s="66">
        <v>0</v>
      </c>
      <c r="EN9" s="66">
        <v>0</v>
      </c>
      <c r="EO9" s="66">
        <v>0</v>
      </c>
      <c r="EP9" s="66">
        <v>0</v>
      </c>
      <c r="EQ9" s="66">
        <v>119</v>
      </c>
      <c r="ER9" s="66">
        <v>53166</v>
      </c>
      <c r="ES9" s="66">
        <v>0</v>
      </c>
      <c r="ET9" s="66">
        <v>0</v>
      </c>
      <c r="EU9" s="66">
        <v>0</v>
      </c>
      <c r="EV9" s="66">
        <v>0</v>
      </c>
      <c r="EW9" s="66">
        <v>0</v>
      </c>
      <c r="EX9" s="66">
        <v>0</v>
      </c>
      <c r="EY9" s="66">
        <v>0</v>
      </c>
      <c r="EZ9" s="66">
        <v>0</v>
      </c>
      <c r="FA9" s="66">
        <v>4055771</v>
      </c>
      <c r="FB9" s="66">
        <v>8090</v>
      </c>
      <c r="FC9" s="66">
        <v>4063860</v>
      </c>
      <c r="FD9" s="66">
        <v>-118</v>
      </c>
      <c r="FE9" s="66">
        <v>-681776</v>
      </c>
      <c r="FF9" s="66">
        <v>3381967</v>
      </c>
      <c r="FG9" s="66">
        <v>26226</v>
      </c>
      <c r="FH9" s="66">
        <v>85127</v>
      </c>
      <c r="FI9" s="66">
        <v>-429085</v>
      </c>
      <c r="FJ9" s="66">
        <v>-10846</v>
      </c>
      <c r="FK9" s="66">
        <v>-13049</v>
      </c>
      <c r="FL9" s="66">
        <v>17108</v>
      </c>
      <c r="FM9" s="66">
        <v>3057447</v>
      </c>
      <c r="FN9" s="66">
        <v>598550</v>
      </c>
      <c r="FO9" s="66">
        <v>119</v>
      </c>
      <c r="FP9" s="66">
        <v>3656117</v>
      </c>
      <c r="FQ9" s="66">
        <v>-121</v>
      </c>
      <c r="FR9" s="66">
        <v>3655996</v>
      </c>
      <c r="FS9" s="66"/>
      <c r="FT9" s="66"/>
      <c r="FU9" s="66"/>
      <c r="FV9" s="66"/>
      <c r="FW9" s="66"/>
      <c r="FX9" s="66"/>
      <c r="FY9" s="66"/>
      <c r="FZ9" s="66"/>
      <c r="GA9" s="66"/>
      <c r="GB9" s="66"/>
      <c r="GC9" s="66"/>
      <c r="GD9" s="66"/>
      <c r="GE9" s="66"/>
      <c r="GF9" s="66"/>
      <c r="GG9" s="66"/>
      <c r="GH9" s="66"/>
      <c r="GI9" s="66"/>
      <c r="GJ9" s="66"/>
      <c r="GK9" s="66"/>
      <c r="GL9" s="66"/>
      <c r="GM9" s="66"/>
      <c r="GN9" s="66"/>
      <c r="GO9" s="66"/>
      <c r="GP9" s="66"/>
      <c r="GQ9" s="66"/>
      <c r="GR9" s="66"/>
      <c r="GS9" s="66"/>
      <c r="GT9" s="66"/>
      <c r="GU9" s="66"/>
      <c r="GV9" s="66"/>
      <c r="GW9" s="66"/>
      <c r="GX9" s="66"/>
      <c r="GY9" s="66"/>
      <c r="GZ9" s="66"/>
      <c r="HA9" s="66"/>
      <c r="HB9" s="66"/>
      <c r="HC9" s="66"/>
      <c r="HD9" s="66"/>
      <c r="HE9" s="66"/>
      <c r="HF9" s="66"/>
      <c r="HG9" s="66"/>
      <c r="HH9" s="66"/>
      <c r="HI9" s="66"/>
      <c r="HJ9" s="66"/>
      <c r="HK9" s="66"/>
      <c r="HL9" s="66"/>
      <c r="HM9" s="66"/>
      <c r="HN9" s="66"/>
      <c r="HO9" s="66"/>
      <c r="HP9" s="66"/>
      <c r="HQ9" s="66"/>
      <c r="HR9" s="66"/>
      <c r="HS9" s="66"/>
      <c r="HT9" s="66"/>
      <c r="HU9" s="66"/>
      <c r="HV9" s="66"/>
      <c r="HW9" s="66"/>
      <c r="HX9" s="66"/>
      <c r="HY9" s="66"/>
      <c r="HZ9" s="66"/>
      <c r="IA9" s="66"/>
      <c r="IB9" s="66"/>
      <c r="IC9" s="66"/>
      <c r="ID9" s="66"/>
      <c r="IE9" s="66"/>
      <c r="IF9" s="66"/>
      <c r="IG9" s="66"/>
      <c r="IH9" s="66"/>
      <c r="II9" s="66"/>
      <c r="IJ9" s="66"/>
      <c r="IK9" s="66"/>
      <c r="IL9" s="66"/>
      <c r="IM9" s="66"/>
      <c r="IN9" s="66"/>
      <c r="IO9" s="66"/>
      <c r="IP9" s="66"/>
      <c r="IQ9" s="66"/>
      <c r="IR9" s="66"/>
      <c r="IS9" s="66"/>
      <c r="IT9" s="66"/>
      <c r="IU9" s="66"/>
      <c r="IV9" s="66"/>
      <c r="IW9" s="66"/>
      <c r="IX9" s="66"/>
      <c r="IY9" s="66"/>
      <c r="IZ9" s="66"/>
      <c r="JA9" s="66"/>
      <c r="JB9" s="66"/>
      <c r="JC9" s="66"/>
      <c r="JD9" s="66"/>
      <c r="JE9" s="66"/>
      <c r="JF9" s="66"/>
      <c r="JG9" s="66"/>
      <c r="JH9" s="66"/>
      <c r="JI9" s="66"/>
      <c r="JJ9" s="66"/>
      <c r="JK9" s="66"/>
      <c r="JL9" s="66"/>
      <c r="JM9" s="66"/>
      <c r="JN9" s="66"/>
      <c r="JO9" s="66"/>
      <c r="JP9" s="66"/>
      <c r="JQ9" s="66"/>
      <c r="JR9" s="66"/>
      <c r="JS9" s="66"/>
      <c r="JT9" s="66"/>
      <c r="JU9" s="66"/>
      <c r="JV9" s="66"/>
      <c r="JW9" s="66"/>
      <c r="JX9" s="66"/>
      <c r="JY9" s="66"/>
      <c r="JZ9" s="66"/>
      <c r="KA9" s="66"/>
      <c r="KB9" s="66"/>
      <c r="KC9" s="66"/>
      <c r="KD9" s="66"/>
      <c r="KE9" s="66"/>
      <c r="KF9" s="66"/>
      <c r="KG9" s="66"/>
      <c r="KH9" s="66"/>
      <c r="KI9" s="66"/>
      <c r="KJ9" s="66"/>
      <c r="KK9" s="66"/>
      <c r="KL9" s="66"/>
      <c r="KM9" s="66"/>
      <c r="KN9" s="66"/>
      <c r="KO9" s="66"/>
      <c r="KP9" s="66"/>
      <c r="KQ9" s="66"/>
      <c r="KR9" s="66"/>
      <c r="KS9" s="66"/>
      <c r="KT9" s="66"/>
      <c r="KU9" s="66"/>
      <c r="KV9" s="66"/>
      <c r="KW9" s="66"/>
      <c r="KX9" s="66"/>
      <c r="KY9" s="66"/>
      <c r="KZ9" s="66"/>
      <c r="LA9" s="66"/>
      <c r="LB9" s="66"/>
      <c r="LC9" s="66"/>
      <c r="LD9" s="66"/>
      <c r="LE9" s="66"/>
      <c r="LF9" s="65"/>
      <c r="LG9" s="65"/>
      <c r="LH9" s="65"/>
      <c r="LI9" s="65"/>
      <c r="LJ9" s="65"/>
      <c r="LK9" s="65"/>
      <c r="LL9" s="65"/>
      <c r="LM9" s="65"/>
      <c r="LN9" s="65"/>
      <c r="LO9" s="65"/>
      <c r="LP9" s="65"/>
      <c r="LQ9" s="65"/>
      <c r="LR9" s="65"/>
      <c r="LS9" s="65"/>
      <c r="LT9" s="65"/>
      <c r="LU9" s="65"/>
      <c r="LV9" s="65"/>
      <c r="LW9" s="65"/>
      <c r="LX9" s="65"/>
      <c r="LY9" s="65"/>
    </row>
    <row r="10" spans="1:337" x14ac:dyDescent="0.25">
      <c r="A10" s="72">
        <v>201812</v>
      </c>
      <c r="B10" s="72">
        <v>62965</v>
      </c>
      <c r="C10" s="73" t="s">
        <v>585</v>
      </c>
      <c r="D10" s="66">
        <v>35503021</v>
      </c>
      <c r="E10" s="66">
        <v>-135070</v>
      </c>
      <c r="F10" s="66">
        <v>35367951</v>
      </c>
      <c r="G10" s="66">
        <v>1401729</v>
      </c>
      <c r="H10" s="66">
        <v>906303</v>
      </c>
      <c r="I10" s="66">
        <v>0</v>
      </c>
      <c r="J10" s="66">
        <v>2796847</v>
      </c>
      <c r="K10" s="66">
        <v>-10581533</v>
      </c>
      <c r="L10" s="66">
        <v>-17427</v>
      </c>
      <c r="M10" s="66">
        <v>-631909</v>
      </c>
      <c r="N10" s="66">
        <v>-6125990</v>
      </c>
      <c r="O10" s="66">
        <v>1122573</v>
      </c>
      <c r="P10" s="66">
        <v>-21322178</v>
      </c>
      <c r="Q10" s="66">
        <v>207524</v>
      </c>
      <c r="R10" s="66">
        <v>-21114654</v>
      </c>
      <c r="S10" s="66">
        <v>-5857402</v>
      </c>
      <c r="T10" s="66">
        <v>0</v>
      </c>
      <c r="U10" s="66">
        <v>-5857402</v>
      </c>
      <c r="V10" s="66">
        <v>-1646891</v>
      </c>
      <c r="W10" s="66">
        <v>0</v>
      </c>
      <c r="X10" s="66">
        <v>-356712</v>
      </c>
      <c r="Y10" s="66">
        <v>-488866</v>
      </c>
      <c r="Z10" s="66">
        <v>0</v>
      </c>
      <c r="AA10" s="66">
        <v>0</v>
      </c>
      <c r="AB10" s="66">
        <v>-845578</v>
      </c>
      <c r="AC10" s="66">
        <v>-132020</v>
      </c>
      <c r="AD10" s="66">
        <v>767990</v>
      </c>
      <c r="AE10" s="66">
        <v>-830183</v>
      </c>
      <c r="AF10" s="66">
        <v>-5198</v>
      </c>
      <c r="AG10" s="66">
        <v>1101571</v>
      </c>
      <c r="AH10" s="66">
        <v>-999449</v>
      </c>
      <c r="AI10" s="66">
        <v>0</v>
      </c>
      <c r="AJ10" s="66">
        <v>34731</v>
      </c>
      <c r="AK10" s="66">
        <v>57351</v>
      </c>
      <c r="AL10" s="66">
        <v>92081</v>
      </c>
      <c r="AM10" s="66">
        <v>1869518</v>
      </c>
      <c r="AN10" s="66">
        <v>0</v>
      </c>
      <c r="AO10" s="66">
        <v>-367644</v>
      </c>
      <c r="AP10" s="66">
        <v>549628</v>
      </c>
      <c r="AQ10" s="66">
        <v>0</v>
      </c>
      <c r="AR10" s="66">
        <v>2051502</v>
      </c>
      <c r="AS10" s="66">
        <v>0</v>
      </c>
      <c r="AT10" s="66">
        <v>-1393675</v>
      </c>
      <c r="AU10" s="66">
        <v>0</v>
      </c>
      <c r="AV10" s="66">
        <v>-1414988</v>
      </c>
      <c r="AW10" s="66">
        <v>74092</v>
      </c>
      <c r="AX10" s="66">
        <v>0</v>
      </c>
      <c r="AY10" s="66">
        <v>-2734571</v>
      </c>
      <c r="AZ10" s="66">
        <v>-31</v>
      </c>
      <c r="BA10" s="66">
        <v>-70982</v>
      </c>
      <c r="BB10" s="66">
        <v>-65713</v>
      </c>
      <c r="BC10" s="66">
        <v>0</v>
      </c>
      <c r="BD10" s="66">
        <v>-136695</v>
      </c>
      <c r="BE10" s="66">
        <v>-10388</v>
      </c>
      <c r="BF10" s="66">
        <v>-830183</v>
      </c>
      <c r="BG10" s="66">
        <v>32252</v>
      </c>
      <c r="BH10" s="66">
        <v>32252</v>
      </c>
      <c r="BI10" s="66">
        <v>0</v>
      </c>
      <c r="BJ10" s="66">
        <v>180603571</v>
      </c>
      <c r="BK10" s="66">
        <v>553144</v>
      </c>
      <c r="BL10" s="66">
        <v>186522053</v>
      </c>
      <c r="BM10" s="66">
        <v>17302591</v>
      </c>
      <c r="BN10" s="66">
        <v>0</v>
      </c>
      <c r="BO10" s="66">
        <v>25765523</v>
      </c>
      <c r="BP10" s="66">
        <v>0</v>
      </c>
      <c r="BQ10" s="66">
        <v>2407958</v>
      </c>
      <c r="BR10" s="66">
        <v>17644003</v>
      </c>
      <c r="BS10" s="66">
        <v>63120654</v>
      </c>
      <c r="BT10" s="66">
        <v>249642708</v>
      </c>
      <c r="BU10" s="66">
        <v>242456879</v>
      </c>
      <c r="BV10" s="66">
        <v>0</v>
      </c>
      <c r="BW10" s="66">
        <v>0</v>
      </c>
      <c r="BX10" s="66">
        <v>387537</v>
      </c>
      <c r="BY10" s="66">
        <v>387537</v>
      </c>
      <c r="BZ10" s="66">
        <v>71463</v>
      </c>
      <c r="CA10" s="66">
        <v>7642084</v>
      </c>
      <c r="CB10" s="66">
        <v>361378</v>
      </c>
      <c r="CC10" s="66">
        <v>8462462</v>
      </c>
      <c r="CD10" s="66">
        <v>152485</v>
      </c>
      <c r="CE10" s="66">
        <v>2066515</v>
      </c>
      <c r="CF10" s="66">
        <v>7840208</v>
      </c>
      <c r="CG10" s="66">
        <v>0</v>
      </c>
      <c r="CH10" s="66">
        <v>10059208</v>
      </c>
      <c r="CI10" s="66">
        <v>713404</v>
      </c>
      <c r="CJ10" s="66">
        <v>406808</v>
      </c>
      <c r="CK10" s="66">
        <v>1120212</v>
      </c>
      <c r="CL10" s="66">
        <v>512018452</v>
      </c>
      <c r="CM10" s="66">
        <v>100000</v>
      </c>
      <c r="CN10" s="66">
        <v>0</v>
      </c>
      <c r="CO10" s="66">
        <v>1245015</v>
      </c>
      <c r="CP10" s="66">
        <v>1245015</v>
      </c>
      <c r="CQ10" s="66">
        <v>3762652</v>
      </c>
      <c r="CR10" s="66">
        <v>0</v>
      </c>
      <c r="CS10" s="66">
        <v>5107666</v>
      </c>
      <c r="CT10" s="66">
        <v>32946723</v>
      </c>
      <c r="CU10" s="66">
        <v>32946723</v>
      </c>
      <c r="CV10" s="66">
        <v>1704369</v>
      </c>
      <c r="CW10" s="66">
        <v>184760453</v>
      </c>
      <c r="CX10" s="66">
        <v>196785302</v>
      </c>
      <c r="CY10" s="66">
        <v>237604716</v>
      </c>
      <c r="CZ10" s="66">
        <v>237604716</v>
      </c>
      <c r="DA10" s="66">
        <v>434390018</v>
      </c>
      <c r="DB10" s="66">
        <v>4644187</v>
      </c>
      <c r="DC10" s="66">
        <v>6874515</v>
      </c>
      <c r="DD10" s="66">
        <v>1025276</v>
      </c>
      <c r="DE10" s="66">
        <v>0</v>
      </c>
      <c r="DF10" s="66">
        <v>448638366</v>
      </c>
      <c r="DG10" s="66">
        <v>0</v>
      </c>
      <c r="DH10" s="66">
        <v>0</v>
      </c>
      <c r="DI10" s="66">
        <v>0</v>
      </c>
      <c r="DJ10" s="66">
        <v>40349</v>
      </c>
      <c r="DK10" s="66">
        <v>0</v>
      </c>
      <c r="DL10" s="66">
        <v>2655570</v>
      </c>
      <c r="DM10" s="66">
        <v>5708944</v>
      </c>
      <c r="DN10" s="66">
        <v>474850</v>
      </c>
      <c r="DO10" s="66">
        <v>15931896</v>
      </c>
      <c r="DP10" s="66">
        <v>24811609</v>
      </c>
      <c r="DQ10" s="66">
        <v>514088</v>
      </c>
      <c r="DR10" s="66">
        <v>512018452</v>
      </c>
      <c r="DS10" s="66">
        <v>244732</v>
      </c>
      <c r="DT10" s="66">
        <v>0</v>
      </c>
      <c r="DU10" s="66">
        <v>4278825</v>
      </c>
      <c r="DV10" s="66">
        <v>1086514</v>
      </c>
      <c r="DW10" s="66">
        <v>0</v>
      </c>
      <c r="DX10" s="66">
        <v>580</v>
      </c>
      <c r="DY10" s="66">
        <v>0</v>
      </c>
      <c r="DZ10" s="66">
        <v>0</v>
      </c>
      <c r="EA10" s="66">
        <v>0</v>
      </c>
      <c r="EB10" s="66">
        <v>0</v>
      </c>
      <c r="EC10" s="66">
        <v>0</v>
      </c>
      <c r="ED10" s="66">
        <v>0</v>
      </c>
      <c r="EE10" s="66">
        <v>0</v>
      </c>
      <c r="EF10" s="66">
        <v>0</v>
      </c>
      <c r="EG10" s="66">
        <v>0</v>
      </c>
      <c r="EH10" s="66">
        <v>0</v>
      </c>
      <c r="EI10" s="66">
        <v>0</v>
      </c>
      <c r="EJ10" s="66">
        <v>0</v>
      </c>
      <c r="EK10" s="66">
        <v>0</v>
      </c>
      <c r="EL10" s="66">
        <v>0</v>
      </c>
      <c r="EM10" s="66">
        <v>0</v>
      </c>
      <c r="EN10" s="66">
        <v>0</v>
      </c>
      <c r="EO10" s="66">
        <v>0</v>
      </c>
      <c r="EP10" s="66">
        <v>544060</v>
      </c>
      <c r="EQ10" s="66">
        <v>9499714</v>
      </c>
      <c r="ER10" s="66">
        <v>1981075</v>
      </c>
      <c r="ES10" s="66">
        <v>0</v>
      </c>
      <c r="ET10" s="66">
        <v>0</v>
      </c>
      <c r="EU10" s="66">
        <v>0</v>
      </c>
      <c r="EV10" s="66">
        <v>0</v>
      </c>
      <c r="EW10" s="66">
        <v>0</v>
      </c>
      <c r="EX10" s="66">
        <v>0</v>
      </c>
      <c r="EY10" s="66">
        <v>0</v>
      </c>
      <c r="EZ10" s="66">
        <v>0</v>
      </c>
      <c r="FA10" s="66">
        <v>428818970</v>
      </c>
      <c r="FB10" s="66">
        <v>2974271</v>
      </c>
      <c r="FC10" s="66">
        <v>431793242</v>
      </c>
      <c r="FD10" s="66">
        <v>-10422284</v>
      </c>
      <c r="FE10" s="66">
        <v>-64486114</v>
      </c>
      <c r="FF10" s="66">
        <v>356884844</v>
      </c>
      <c r="FG10" s="66">
        <v>35503021</v>
      </c>
      <c r="FH10" s="66">
        <v>-3461963</v>
      </c>
      <c r="FI10" s="66">
        <v>-21322177</v>
      </c>
      <c r="FJ10" s="66">
        <v>-825358</v>
      </c>
      <c r="FK10" s="66">
        <v>228458</v>
      </c>
      <c r="FL10" s="66">
        <v>-742305</v>
      </c>
      <c r="FM10" s="66">
        <v>366264520</v>
      </c>
      <c r="FN10" s="66">
        <v>62695448</v>
      </c>
      <c r="FO10" s="66">
        <v>9499714</v>
      </c>
      <c r="FP10" s="66">
        <v>439034205</v>
      </c>
      <c r="FQ10" s="66">
        <v>-4644187</v>
      </c>
      <c r="FR10" s="66">
        <v>434390018</v>
      </c>
      <c r="FS10" s="66">
        <v>574523</v>
      </c>
      <c r="FT10" s="66"/>
      <c r="FU10" s="66"/>
      <c r="FV10" s="66"/>
      <c r="FW10" s="66"/>
      <c r="FX10" s="66"/>
      <c r="FY10" s="66"/>
      <c r="FZ10" s="66"/>
      <c r="GA10" s="66"/>
      <c r="GB10" s="66"/>
      <c r="GC10" s="66"/>
      <c r="GD10" s="66"/>
      <c r="GE10" s="66"/>
      <c r="GF10" s="66"/>
      <c r="GG10" s="66"/>
      <c r="GH10" s="66"/>
      <c r="GI10" s="66"/>
      <c r="GJ10" s="66"/>
      <c r="GK10" s="66"/>
      <c r="GL10" s="66"/>
      <c r="GM10" s="66"/>
      <c r="GN10" s="66"/>
      <c r="GO10" s="66"/>
      <c r="GP10" s="66"/>
      <c r="GQ10" s="66"/>
      <c r="GR10" s="66"/>
      <c r="GS10" s="66"/>
      <c r="GT10" s="66"/>
      <c r="GU10" s="66"/>
      <c r="GV10" s="66"/>
      <c r="GW10" s="66"/>
      <c r="GX10" s="66"/>
      <c r="GY10" s="66"/>
      <c r="GZ10" s="66"/>
      <c r="HA10" s="66"/>
      <c r="HB10" s="66"/>
      <c r="HC10" s="66"/>
      <c r="HD10" s="66"/>
      <c r="HE10" s="66"/>
      <c r="HF10" s="66"/>
      <c r="HG10" s="66"/>
      <c r="HH10" s="66"/>
      <c r="HI10" s="66"/>
      <c r="HJ10" s="66"/>
      <c r="HK10" s="66"/>
      <c r="HL10" s="66"/>
      <c r="HM10" s="66"/>
      <c r="HN10" s="66"/>
      <c r="HO10" s="66"/>
      <c r="HP10" s="66"/>
      <c r="HQ10" s="66"/>
      <c r="HR10" s="66"/>
      <c r="HS10" s="66"/>
      <c r="HT10" s="66"/>
      <c r="HU10" s="66"/>
      <c r="HV10" s="66"/>
      <c r="HW10" s="66"/>
      <c r="HX10" s="66"/>
      <c r="HY10" s="66"/>
      <c r="HZ10" s="66"/>
      <c r="IA10" s="66"/>
      <c r="IB10" s="66"/>
      <c r="IC10" s="66"/>
      <c r="ID10" s="66"/>
      <c r="IE10" s="66"/>
      <c r="IF10" s="66"/>
      <c r="IG10" s="66"/>
      <c r="IH10" s="66"/>
      <c r="II10" s="66"/>
      <c r="IJ10" s="66"/>
      <c r="IK10" s="66"/>
      <c r="IL10" s="66"/>
      <c r="IM10" s="66"/>
      <c r="IN10" s="66"/>
      <c r="IO10" s="66"/>
      <c r="IP10" s="66"/>
      <c r="IQ10" s="66"/>
      <c r="IR10" s="66"/>
      <c r="IS10" s="66"/>
      <c r="IT10" s="66"/>
      <c r="IU10" s="66"/>
      <c r="IV10" s="66"/>
      <c r="IW10" s="66"/>
      <c r="IX10" s="66"/>
      <c r="IY10" s="66"/>
      <c r="IZ10" s="66"/>
      <c r="JA10" s="66"/>
      <c r="JB10" s="66"/>
      <c r="JC10" s="66"/>
      <c r="JD10" s="66"/>
      <c r="JE10" s="66"/>
      <c r="JF10" s="66"/>
      <c r="JG10" s="66"/>
      <c r="JH10" s="66"/>
      <c r="JI10" s="66"/>
      <c r="JJ10" s="66"/>
      <c r="JK10" s="66"/>
      <c r="JL10" s="66"/>
      <c r="JM10" s="66"/>
      <c r="JN10" s="66"/>
      <c r="JO10" s="66"/>
      <c r="JP10" s="66"/>
      <c r="JQ10" s="66"/>
      <c r="JR10" s="66"/>
      <c r="JS10" s="66"/>
      <c r="JT10" s="66"/>
      <c r="JU10" s="66"/>
      <c r="JV10" s="66"/>
      <c r="JW10" s="66"/>
      <c r="JX10" s="66"/>
      <c r="JY10" s="66"/>
      <c r="JZ10" s="66"/>
      <c r="KA10" s="66"/>
      <c r="KB10" s="66"/>
      <c r="KC10" s="66"/>
      <c r="KD10" s="66"/>
      <c r="KE10" s="66"/>
      <c r="KF10" s="66"/>
      <c r="KG10" s="66"/>
      <c r="KH10" s="66"/>
      <c r="KI10" s="66"/>
      <c r="KJ10" s="66"/>
      <c r="KK10" s="66"/>
      <c r="KL10" s="66"/>
      <c r="KM10" s="66"/>
      <c r="KN10" s="66"/>
      <c r="KO10" s="66"/>
      <c r="KP10" s="66"/>
      <c r="KQ10" s="66"/>
      <c r="KR10" s="66"/>
      <c r="KS10" s="66"/>
      <c r="KT10" s="66"/>
      <c r="KU10" s="66"/>
      <c r="KV10" s="66"/>
      <c r="KW10" s="66"/>
      <c r="KX10" s="66"/>
      <c r="KY10" s="66"/>
      <c r="KZ10" s="66"/>
      <c r="LA10" s="66"/>
      <c r="LB10" s="66"/>
      <c r="LC10" s="66"/>
      <c r="LD10" s="66"/>
      <c r="LE10" s="66"/>
      <c r="LF10" s="65"/>
      <c r="LG10" s="65"/>
      <c r="LH10" s="65"/>
      <c r="LI10" s="65"/>
      <c r="LJ10" s="65"/>
      <c r="LK10" s="65"/>
      <c r="LL10" s="65"/>
      <c r="LM10" s="65"/>
      <c r="LN10" s="65"/>
      <c r="LO10" s="65"/>
      <c r="LP10" s="65"/>
      <c r="LQ10" s="65"/>
      <c r="LR10" s="65"/>
      <c r="LS10" s="65"/>
      <c r="LT10" s="65"/>
      <c r="LU10" s="65"/>
      <c r="LV10" s="65"/>
      <c r="LW10" s="65"/>
      <c r="LX10" s="65"/>
      <c r="LY10" s="65"/>
    </row>
    <row r="11" spans="1:337" x14ac:dyDescent="0.25">
      <c r="A11" s="72">
        <v>201812</v>
      </c>
      <c r="B11" s="72">
        <v>62990</v>
      </c>
      <c r="C11" s="73" t="s">
        <v>586</v>
      </c>
      <c r="D11" s="66">
        <v>82033</v>
      </c>
      <c r="E11" s="66">
        <v>-217</v>
      </c>
      <c r="F11" s="66">
        <v>81816</v>
      </c>
      <c r="G11" s="66">
        <v>3</v>
      </c>
      <c r="H11" s="66">
        <v>0</v>
      </c>
      <c r="I11" s="66">
        <v>0</v>
      </c>
      <c r="J11" s="66">
        <v>16596</v>
      </c>
      <c r="K11" s="66">
        <v>-65442</v>
      </c>
      <c r="L11" s="66">
        <v>-2673</v>
      </c>
      <c r="M11" s="66">
        <v>-1770</v>
      </c>
      <c r="N11" s="66">
        <v>-53286</v>
      </c>
      <c r="O11" s="66">
        <v>5441</v>
      </c>
      <c r="P11" s="66">
        <v>-89157</v>
      </c>
      <c r="Q11" s="66">
        <v>1345</v>
      </c>
      <c r="R11" s="66">
        <v>-87812</v>
      </c>
      <c r="S11" s="66">
        <v>11860</v>
      </c>
      <c r="T11" s="66">
        <v>-20770</v>
      </c>
      <c r="U11" s="66">
        <v>-8910</v>
      </c>
      <c r="V11" s="66">
        <v>-77</v>
      </c>
      <c r="W11" s="66">
        <v>-1123</v>
      </c>
      <c r="X11" s="66">
        <v>0</v>
      </c>
      <c r="Y11" s="66">
        <v>-3542</v>
      </c>
      <c r="Z11" s="66">
        <v>0</v>
      </c>
      <c r="AA11" s="66">
        <v>0</v>
      </c>
      <c r="AB11" s="66">
        <v>-3542</v>
      </c>
      <c r="AC11" s="66">
        <v>20053</v>
      </c>
      <c r="AD11" s="66">
        <v>-47440</v>
      </c>
      <c r="AE11" s="66">
        <v>-956</v>
      </c>
      <c r="AF11" s="66">
        <v>-20007</v>
      </c>
      <c r="AG11" s="66">
        <v>0</v>
      </c>
      <c r="AH11" s="66">
        <v>0</v>
      </c>
      <c r="AI11" s="66">
        <v>0</v>
      </c>
      <c r="AJ11" s="66">
        <v>-68403</v>
      </c>
      <c r="AK11" s="66">
        <v>15020</v>
      </c>
      <c r="AL11" s="66">
        <v>-53383</v>
      </c>
      <c r="AM11" s="66">
        <v>428</v>
      </c>
      <c r="AN11" s="66">
        <v>0</v>
      </c>
      <c r="AO11" s="66">
        <v>0</v>
      </c>
      <c r="AP11" s="66">
        <v>0</v>
      </c>
      <c r="AQ11" s="66">
        <v>0</v>
      </c>
      <c r="AR11" s="66">
        <v>428</v>
      </c>
      <c r="AS11" s="66">
        <v>0</v>
      </c>
      <c r="AT11" s="66">
        <v>-160</v>
      </c>
      <c r="AU11" s="66">
        <v>0</v>
      </c>
      <c r="AV11" s="66">
        <v>-1049</v>
      </c>
      <c r="AW11" s="66">
        <v>-126</v>
      </c>
      <c r="AX11" s="66">
        <v>0</v>
      </c>
      <c r="AY11" s="66">
        <v>-1335</v>
      </c>
      <c r="AZ11" s="66">
        <v>0</v>
      </c>
      <c r="BA11" s="66">
        <v>0</v>
      </c>
      <c r="BB11" s="66">
        <v>-2</v>
      </c>
      <c r="BC11" s="66">
        <v>0</v>
      </c>
      <c r="BD11" s="66">
        <v>-2</v>
      </c>
      <c r="BE11" s="66">
        <v>-47</v>
      </c>
      <c r="BF11" s="66">
        <v>-956</v>
      </c>
      <c r="BG11" s="66">
        <v>0</v>
      </c>
      <c r="BH11" s="66">
        <v>0</v>
      </c>
      <c r="BI11" s="66">
        <v>0</v>
      </c>
      <c r="BJ11" s="66">
        <v>0</v>
      </c>
      <c r="BK11" s="66">
        <v>0</v>
      </c>
      <c r="BL11" s="66">
        <v>0</v>
      </c>
      <c r="BM11" s="66">
        <v>0</v>
      </c>
      <c r="BN11" s="66">
        <v>1007</v>
      </c>
      <c r="BO11" s="66">
        <v>1910207</v>
      </c>
      <c r="BP11" s="66">
        <v>0</v>
      </c>
      <c r="BQ11" s="66">
        <v>0</v>
      </c>
      <c r="BR11" s="66">
        <v>0</v>
      </c>
      <c r="BS11" s="66">
        <v>1924748</v>
      </c>
      <c r="BT11" s="66">
        <v>1924748</v>
      </c>
      <c r="BU11" s="66">
        <v>20770</v>
      </c>
      <c r="BV11" s="66">
        <v>0</v>
      </c>
      <c r="BW11" s="66">
        <v>603</v>
      </c>
      <c r="BX11" s="66">
        <v>3308</v>
      </c>
      <c r="BY11" s="66">
        <v>3308</v>
      </c>
      <c r="BZ11" s="66"/>
      <c r="CA11" s="66"/>
      <c r="CB11" s="66">
        <v>7</v>
      </c>
      <c r="CC11" s="66">
        <v>3918</v>
      </c>
      <c r="CD11" s="66">
        <v>4280</v>
      </c>
      <c r="CE11" s="66">
        <v>30875</v>
      </c>
      <c r="CF11" s="66">
        <v>11747</v>
      </c>
      <c r="CG11" s="66">
        <v>0</v>
      </c>
      <c r="CH11" s="66">
        <v>46902</v>
      </c>
      <c r="CI11" s="66">
        <v>15528</v>
      </c>
      <c r="CJ11" s="66">
        <v>4930</v>
      </c>
      <c r="CK11" s="66">
        <v>20458</v>
      </c>
      <c r="CL11" s="66">
        <v>2016796</v>
      </c>
      <c r="CM11" s="66">
        <v>63000</v>
      </c>
      <c r="CN11" s="66">
        <v>0</v>
      </c>
      <c r="CO11" s="66">
        <v>0</v>
      </c>
      <c r="CP11" s="66">
        <v>0</v>
      </c>
      <c r="CQ11" s="66">
        <v>371328</v>
      </c>
      <c r="CR11" s="66">
        <v>0</v>
      </c>
      <c r="CS11" s="66">
        <v>659328</v>
      </c>
      <c r="CT11" s="66">
        <v>65000</v>
      </c>
      <c r="CU11" s="66">
        <v>66123</v>
      </c>
      <c r="CV11" s="66">
        <v>0</v>
      </c>
      <c r="CW11" s="66">
        <v>1125487</v>
      </c>
      <c r="CX11" s="66">
        <v>1192281</v>
      </c>
      <c r="CY11" s="66">
        <v>20749</v>
      </c>
      <c r="CZ11" s="66">
        <v>20770</v>
      </c>
      <c r="DA11" s="66">
        <v>1213051</v>
      </c>
      <c r="DB11" s="66">
        <v>77</v>
      </c>
      <c r="DC11" s="66">
        <v>1049</v>
      </c>
      <c r="DD11" s="66">
        <v>126</v>
      </c>
      <c r="DE11" s="66">
        <v>0</v>
      </c>
      <c r="DF11" s="66">
        <v>1214303</v>
      </c>
      <c r="DG11" s="66">
        <v>0</v>
      </c>
      <c r="DH11" s="66">
        <v>0</v>
      </c>
      <c r="DI11" s="66">
        <v>0</v>
      </c>
      <c r="DJ11" s="66">
        <v>0</v>
      </c>
      <c r="DK11" s="66">
        <v>0</v>
      </c>
      <c r="DL11" s="66">
        <v>0</v>
      </c>
      <c r="DM11" s="66">
        <v>0</v>
      </c>
      <c r="DN11" s="66">
        <v>8290</v>
      </c>
      <c r="DO11" s="66">
        <v>56672</v>
      </c>
      <c r="DP11" s="66">
        <v>64962</v>
      </c>
      <c r="DQ11" s="66">
        <v>12080</v>
      </c>
      <c r="DR11" s="66">
        <v>2016796</v>
      </c>
      <c r="DS11" s="66">
        <v>0</v>
      </c>
      <c r="DT11" s="66">
        <v>0</v>
      </c>
      <c r="DU11" s="66">
        <v>0</v>
      </c>
      <c r="DV11" s="66">
        <v>0</v>
      </c>
      <c r="DW11" s="66">
        <v>0</v>
      </c>
      <c r="DX11" s="66">
        <v>13534</v>
      </c>
      <c r="DY11" s="66">
        <v>0</v>
      </c>
      <c r="DZ11" s="66">
        <v>0</v>
      </c>
      <c r="EA11" s="66">
        <v>603</v>
      </c>
      <c r="EB11" s="66">
        <v>0</v>
      </c>
      <c r="EC11" s="66"/>
      <c r="ED11" s="66"/>
      <c r="EE11" s="66">
        <v>0</v>
      </c>
      <c r="EF11" s="66">
        <v>225000</v>
      </c>
      <c r="EG11" s="66">
        <v>0</v>
      </c>
      <c r="EH11" s="66">
        <v>0</v>
      </c>
      <c r="EI11" s="66">
        <v>0</v>
      </c>
      <c r="EJ11" s="66">
        <v>0</v>
      </c>
      <c r="EK11" s="66">
        <v>0</v>
      </c>
      <c r="EL11" s="66">
        <v>0</v>
      </c>
      <c r="EM11" s="66">
        <v>0</v>
      </c>
      <c r="EN11" s="66">
        <v>1123</v>
      </c>
      <c r="EO11" s="66">
        <v>0</v>
      </c>
      <c r="EP11" s="66">
        <v>2426</v>
      </c>
      <c r="EQ11" s="66">
        <v>34628</v>
      </c>
      <c r="ER11" s="66">
        <v>29740</v>
      </c>
      <c r="ES11" s="66">
        <v>21</v>
      </c>
      <c r="ET11" s="66">
        <v>0</v>
      </c>
      <c r="EU11" s="66">
        <v>0</v>
      </c>
      <c r="EV11" s="66">
        <v>0</v>
      </c>
      <c r="EW11" s="66">
        <v>0</v>
      </c>
      <c r="EX11" s="66">
        <v>0</v>
      </c>
      <c r="EY11" s="66">
        <v>0</v>
      </c>
      <c r="EZ11" s="66"/>
      <c r="FA11" s="66">
        <v>1215843</v>
      </c>
      <c r="FB11" s="66">
        <v>0</v>
      </c>
      <c r="FC11" s="66">
        <v>1215843</v>
      </c>
      <c r="FD11" s="66">
        <v>-52971</v>
      </c>
      <c r="FE11" s="66">
        <v>-34611</v>
      </c>
      <c r="FF11" s="66">
        <v>1128261</v>
      </c>
      <c r="FG11" s="66">
        <v>82033</v>
      </c>
      <c r="FH11" s="66">
        <v>54013</v>
      </c>
      <c r="FI11" s="66">
        <v>-89158</v>
      </c>
      <c r="FJ11" s="66">
        <v>-8647</v>
      </c>
      <c r="FK11" s="66">
        <v>325</v>
      </c>
      <c r="FL11" s="66">
        <v>-11</v>
      </c>
      <c r="FM11" s="66">
        <v>1166816</v>
      </c>
      <c r="FN11" s="66">
        <v>29540</v>
      </c>
      <c r="FO11" s="66">
        <v>34628</v>
      </c>
      <c r="FP11" s="66">
        <v>1213127</v>
      </c>
      <c r="FQ11" s="66">
        <v>-77</v>
      </c>
      <c r="FR11" s="66">
        <v>1213050</v>
      </c>
      <c r="FS11" s="66">
        <v>-17857</v>
      </c>
      <c r="FT11" s="66"/>
      <c r="FU11" s="66"/>
      <c r="FV11" s="66"/>
      <c r="FW11" s="66"/>
      <c r="FX11" s="66"/>
      <c r="FY11" s="66"/>
      <c r="FZ11" s="66"/>
      <c r="GA11" s="66"/>
      <c r="GB11" s="66"/>
      <c r="GC11" s="66"/>
      <c r="GD11" s="66"/>
      <c r="GE11" s="66"/>
      <c r="GF11" s="66"/>
      <c r="GG11" s="66"/>
      <c r="GH11" s="66"/>
      <c r="GI11" s="66"/>
      <c r="GJ11" s="66"/>
      <c r="GK11" s="66"/>
      <c r="GL11" s="66"/>
      <c r="GM11" s="66"/>
      <c r="GN11" s="66"/>
      <c r="GO11" s="66"/>
      <c r="GP11" s="66"/>
      <c r="GQ11" s="66"/>
      <c r="GR11" s="66"/>
      <c r="GS11" s="66"/>
      <c r="GT11" s="66"/>
      <c r="GU11" s="66"/>
      <c r="GV11" s="66"/>
      <c r="GW11" s="66"/>
      <c r="GX11" s="66"/>
      <c r="GY11" s="66"/>
      <c r="GZ11" s="66"/>
      <c r="HA11" s="66"/>
      <c r="HB11" s="66"/>
      <c r="HC11" s="66"/>
      <c r="HD11" s="66"/>
      <c r="HE11" s="66"/>
      <c r="HF11" s="66"/>
      <c r="HG11" s="66"/>
      <c r="HH11" s="66"/>
      <c r="HI11" s="66"/>
      <c r="HJ11" s="66"/>
      <c r="HK11" s="66"/>
      <c r="HL11" s="66"/>
      <c r="HM11" s="66"/>
      <c r="HN11" s="66"/>
      <c r="HO11" s="66"/>
      <c r="HP11" s="66"/>
      <c r="HQ11" s="66"/>
      <c r="HR11" s="66"/>
      <c r="HS11" s="66"/>
      <c r="HT11" s="66"/>
      <c r="HU11" s="66"/>
      <c r="HV11" s="66"/>
      <c r="HW11" s="66"/>
      <c r="HX11" s="66"/>
      <c r="HY11" s="66"/>
      <c r="HZ11" s="66"/>
      <c r="IA11" s="66"/>
      <c r="IB11" s="66"/>
      <c r="IC11" s="66"/>
      <c r="ID11" s="66"/>
      <c r="IE11" s="66"/>
      <c r="IF11" s="66"/>
      <c r="IG11" s="66"/>
      <c r="IH11" s="66"/>
      <c r="II11" s="66"/>
      <c r="IJ11" s="66"/>
      <c r="IK11" s="66"/>
      <c r="IL11" s="66"/>
      <c r="IM11" s="66"/>
      <c r="IN11" s="66"/>
      <c r="IO11" s="66"/>
      <c r="IP11" s="66"/>
      <c r="IQ11" s="66"/>
      <c r="IR11" s="66"/>
      <c r="IS11" s="66"/>
      <c r="IT11" s="66"/>
      <c r="IU11" s="66"/>
      <c r="IV11" s="66"/>
      <c r="IW11" s="66"/>
      <c r="IX11" s="66"/>
      <c r="IY11" s="66"/>
      <c r="IZ11" s="66"/>
      <c r="JA11" s="66"/>
      <c r="JB11" s="66"/>
      <c r="JC11" s="66"/>
      <c r="JD11" s="66"/>
      <c r="JE11" s="66"/>
      <c r="JF11" s="66"/>
      <c r="JG11" s="66"/>
      <c r="JH11" s="66"/>
      <c r="JI11" s="66"/>
      <c r="JJ11" s="66"/>
      <c r="JK11" s="66"/>
      <c r="JL11" s="66"/>
      <c r="JM11" s="66"/>
      <c r="JN11" s="66"/>
      <c r="JO11" s="66"/>
      <c r="JP11" s="66"/>
      <c r="JQ11" s="66"/>
      <c r="JR11" s="66"/>
      <c r="JS11" s="66"/>
      <c r="JT11" s="66"/>
      <c r="JU11" s="66"/>
      <c r="JV11" s="66"/>
      <c r="JW11" s="66"/>
      <c r="JX11" s="66"/>
      <c r="JY11" s="66"/>
      <c r="JZ11" s="66"/>
      <c r="KA11" s="66"/>
      <c r="KB11" s="66"/>
      <c r="KC11" s="66"/>
      <c r="KD11" s="66"/>
      <c r="KE11" s="66"/>
      <c r="KF11" s="66"/>
      <c r="KG11" s="66"/>
      <c r="KH11" s="66"/>
      <c r="KI11" s="66"/>
      <c r="KJ11" s="66"/>
      <c r="KK11" s="66"/>
      <c r="KL11" s="66"/>
      <c r="KM11" s="66"/>
      <c r="KN11" s="66"/>
      <c r="KO11" s="66"/>
      <c r="KP11" s="66"/>
      <c r="KQ11" s="66"/>
      <c r="KR11" s="66"/>
      <c r="KS11" s="66"/>
      <c r="KT11" s="66"/>
      <c r="KU11" s="66"/>
      <c r="KV11" s="66"/>
      <c r="KW11" s="66"/>
      <c r="KX11" s="66"/>
      <c r="KY11" s="66"/>
      <c r="KZ11" s="66"/>
      <c r="LA11" s="66"/>
      <c r="LB11" s="66"/>
      <c r="LC11" s="66"/>
      <c r="LD11" s="66"/>
      <c r="LE11" s="66"/>
      <c r="LF11" s="65"/>
      <c r="LG11" s="65"/>
      <c r="LH11" s="65"/>
      <c r="LI11" s="65"/>
      <c r="LJ11" s="65"/>
      <c r="LK11" s="65"/>
      <c r="LL11" s="65"/>
      <c r="LM11" s="65"/>
      <c r="LN11" s="65"/>
      <c r="LO11" s="65"/>
      <c r="LP11" s="65"/>
      <c r="LQ11" s="65"/>
      <c r="LR11" s="65"/>
      <c r="LS11" s="65"/>
      <c r="LT11" s="65"/>
      <c r="LU11" s="65"/>
      <c r="LV11" s="65"/>
      <c r="LW11" s="65"/>
      <c r="LX11" s="65"/>
      <c r="LY11" s="65"/>
    </row>
    <row r="12" spans="1:337" x14ac:dyDescent="0.25">
      <c r="A12" s="72">
        <v>201812</v>
      </c>
      <c r="B12" s="72">
        <v>62972</v>
      </c>
      <c r="C12" s="73" t="s">
        <v>587</v>
      </c>
      <c r="D12" s="66">
        <v>5591995</v>
      </c>
      <c r="E12" s="66">
        <v>-1303</v>
      </c>
      <c r="F12" s="66">
        <v>5590692</v>
      </c>
      <c r="G12" s="66">
        <v>-261829</v>
      </c>
      <c r="H12" s="66">
        <v>128576</v>
      </c>
      <c r="I12" s="66">
        <v>3954</v>
      </c>
      <c r="J12" s="66">
        <v>1035525</v>
      </c>
      <c r="K12" s="66">
        <v>-431155</v>
      </c>
      <c r="L12" s="66">
        <v>-45170</v>
      </c>
      <c r="M12" s="66">
        <v>-208288</v>
      </c>
      <c r="N12" s="66">
        <v>221613</v>
      </c>
      <c r="O12" s="66">
        <v>-5856</v>
      </c>
      <c r="P12" s="66">
        <v>-2409359</v>
      </c>
      <c r="Q12" s="66"/>
      <c r="R12" s="66">
        <v>-2409359</v>
      </c>
      <c r="S12" s="66">
        <v>-3366180</v>
      </c>
      <c r="T12" s="66"/>
      <c r="U12" s="66">
        <v>-3366180</v>
      </c>
      <c r="V12" s="66">
        <v>332199</v>
      </c>
      <c r="W12" s="66">
        <v>-136507</v>
      </c>
      <c r="X12" s="66">
        <v>-261</v>
      </c>
      <c r="Y12" s="66">
        <v>-225596</v>
      </c>
      <c r="Z12" s="66"/>
      <c r="AA12" s="66"/>
      <c r="AB12" s="66">
        <v>-225857</v>
      </c>
      <c r="AC12" s="66">
        <v>12090</v>
      </c>
      <c r="AD12" s="66">
        <v>12835</v>
      </c>
      <c r="AE12" s="66"/>
      <c r="AF12" s="66">
        <v>-12090</v>
      </c>
      <c r="AG12" s="66"/>
      <c r="AH12" s="66"/>
      <c r="AI12" s="66"/>
      <c r="AJ12" s="66">
        <v>745</v>
      </c>
      <c r="AK12" s="66">
        <v>-17072</v>
      </c>
      <c r="AL12" s="66">
        <v>-16327</v>
      </c>
      <c r="AM12" s="66"/>
      <c r="AN12" s="66"/>
      <c r="AO12" s="66"/>
      <c r="AP12" s="66"/>
      <c r="AQ12" s="66"/>
      <c r="AR12" s="66"/>
      <c r="AS12" s="66"/>
      <c r="AT12" s="66"/>
      <c r="AU12" s="66"/>
      <c r="AV12" s="66"/>
      <c r="AW12" s="66"/>
      <c r="AX12" s="66"/>
      <c r="AY12" s="66"/>
      <c r="AZ12" s="66"/>
      <c r="BA12" s="66"/>
      <c r="BB12" s="66"/>
      <c r="BC12" s="66"/>
      <c r="BD12" s="66"/>
      <c r="BE12" s="66"/>
      <c r="BF12" s="66"/>
      <c r="BG12" s="66">
        <v>514</v>
      </c>
      <c r="BH12" s="66">
        <v>514</v>
      </c>
      <c r="BI12" s="66">
        <v>111143</v>
      </c>
      <c r="BJ12" s="66">
        <v>48085082</v>
      </c>
      <c r="BK12" s="66">
        <v>1173161</v>
      </c>
      <c r="BL12" s="66">
        <v>49258243</v>
      </c>
      <c r="BM12" s="66">
        <v>18895765</v>
      </c>
      <c r="BN12" s="66"/>
      <c r="BO12" s="66">
        <v>36982047</v>
      </c>
      <c r="BP12" s="66">
        <v>301183</v>
      </c>
      <c r="BQ12" s="66">
        <v>22329</v>
      </c>
      <c r="BR12" s="66">
        <v>6947236</v>
      </c>
      <c r="BS12" s="66">
        <v>63148560</v>
      </c>
      <c r="BT12" s="66">
        <v>112517946</v>
      </c>
      <c r="BU12" s="66"/>
      <c r="BV12" s="66"/>
      <c r="BW12" s="66"/>
      <c r="BX12" s="66"/>
      <c r="BY12" s="66"/>
      <c r="BZ12" s="66"/>
      <c r="CA12" s="66"/>
      <c r="CB12" s="66">
        <v>20931</v>
      </c>
      <c r="CC12" s="66">
        <v>20931</v>
      </c>
      <c r="CD12" s="66">
        <v>11000</v>
      </c>
      <c r="CE12" s="66">
        <v>437239</v>
      </c>
      <c r="CF12" s="66">
        <v>495453</v>
      </c>
      <c r="CG12" s="66"/>
      <c r="CH12" s="66">
        <v>943692</v>
      </c>
      <c r="CI12" s="66">
        <v>307853</v>
      </c>
      <c r="CJ12" s="66">
        <v>116615</v>
      </c>
      <c r="CK12" s="66">
        <v>424468</v>
      </c>
      <c r="CL12" s="66">
        <v>113907551</v>
      </c>
      <c r="CM12" s="66">
        <v>125000</v>
      </c>
      <c r="CN12" s="66"/>
      <c r="CO12" s="66"/>
      <c r="CP12" s="66"/>
      <c r="CQ12" s="66">
        <v>82818</v>
      </c>
      <c r="CR12" s="66"/>
      <c r="CS12" s="66">
        <v>207818</v>
      </c>
      <c r="CT12" s="66"/>
      <c r="CU12" s="66">
        <v>3561799</v>
      </c>
      <c r="CV12" s="66"/>
      <c r="CW12" s="66">
        <v>19512717</v>
      </c>
      <c r="CX12" s="66">
        <v>98568738</v>
      </c>
      <c r="CY12" s="66"/>
      <c r="CZ12" s="66"/>
      <c r="DA12" s="66">
        <v>98568738</v>
      </c>
      <c r="DB12" s="66">
        <v>3924052</v>
      </c>
      <c r="DC12" s="66"/>
      <c r="DD12" s="66"/>
      <c r="DE12" s="66"/>
      <c r="DF12" s="66">
        <v>102492790</v>
      </c>
      <c r="DG12" s="66"/>
      <c r="DH12" s="66"/>
      <c r="DI12" s="66"/>
      <c r="DJ12" s="66"/>
      <c r="DK12" s="66"/>
      <c r="DL12" s="66">
        <v>2987884</v>
      </c>
      <c r="DM12" s="66">
        <v>15217</v>
      </c>
      <c r="DN12" s="66">
        <v>467243</v>
      </c>
      <c r="DO12" s="66">
        <v>4174759</v>
      </c>
      <c r="DP12" s="66">
        <v>7645103</v>
      </c>
      <c r="DQ12" s="66">
        <v>41</v>
      </c>
      <c r="DR12" s="66">
        <v>113907551</v>
      </c>
      <c r="DS12" s="66"/>
      <c r="DT12" s="66"/>
      <c r="DU12" s="66"/>
      <c r="DV12" s="66"/>
      <c r="DW12" s="66"/>
      <c r="DX12" s="66"/>
      <c r="DY12" s="66"/>
      <c r="DZ12" s="66"/>
      <c r="EA12" s="66"/>
      <c r="EB12" s="66"/>
      <c r="EC12" s="66"/>
      <c r="ED12" s="66"/>
      <c r="EE12" s="66"/>
      <c r="EF12" s="66"/>
      <c r="EG12" s="66"/>
      <c r="EH12" s="66"/>
      <c r="EI12" s="66"/>
      <c r="EJ12" s="66"/>
      <c r="EK12" s="66"/>
      <c r="EL12" s="66"/>
      <c r="EM12" s="66"/>
      <c r="EN12" s="66">
        <v>3561799</v>
      </c>
      <c r="EO12" s="66"/>
      <c r="EP12" s="66">
        <v>69452448</v>
      </c>
      <c r="EQ12" s="66">
        <v>9515238</v>
      </c>
      <c r="ER12" s="66">
        <v>88335</v>
      </c>
      <c r="ES12" s="66"/>
      <c r="ET12" s="66"/>
      <c r="EU12" s="66"/>
      <c r="EV12" s="66"/>
      <c r="EW12" s="66"/>
      <c r="EX12" s="66"/>
      <c r="EY12" s="66"/>
      <c r="EZ12" s="66"/>
      <c r="FA12" s="66">
        <v>95202558</v>
      </c>
      <c r="FB12" s="66">
        <v>4256251</v>
      </c>
      <c r="FC12" s="66">
        <v>99458809</v>
      </c>
      <c r="FD12" s="66">
        <v>-12208254</v>
      </c>
      <c r="FE12" s="66">
        <v>-5369763</v>
      </c>
      <c r="FF12" s="66">
        <v>81880792</v>
      </c>
      <c r="FG12" s="66">
        <v>5591997</v>
      </c>
      <c r="FH12" s="66">
        <v>2376804</v>
      </c>
      <c r="FI12" s="66">
        <v>-2323724</v>
      </c>
      <c r="FJ12" s="66">
        <v>-256654</v>
      </c>
      <c r="FK12" s="66">
        <v>393441</v>
      </c>
      <c r="FL12" s="66">
        <v>28117</v>
      </c>
      <c r="FM12" s="66">
        <v>87690773</v>
      </c>
      <c r="FN12" s="66">
        <v>5286779</v>
      </c>
      <c r="FO12" s="66">
        <v>9515238</v>
      </c>
      <c r="FP12" s="66">
        <v>102492790</v>
      </c>
      <c r="FQ12" s="66">
        <v>-3924052</v>
      </c>
      <c r="FR12" s="66">
        <v>98568738</v>
      </c>
      <c r="FS12" s="66"/>
      <c r="FT12" s="66"/>
      <c r="FU12" s="66"/>
      <c r="FV12" s="66"/>
      <c r="FW12" s="66"/>
      <c r="FX12" s="66"/>
      <c r="FY12" s="66"/>
      <c r="FZ12" s="66"/>
      <c r="GA12" s="66"/>
      <c r="GB12" s="66"/>
      <c r="GC12" s="66"/>
      <c r="GD12" s="66"/>
      <c r="GE12" s="66"/>
      <c r="GF12" s="66"/>
      <c r="GG12" s="66"/>
      <c r="GH12" s="66"/>
      <c r="GI12" s="66"/>
      <c r="GJ12" s="66"/>
      <c r="GK12" s="66"/>
      <c r="GL12" s="66"/>
      <c r="GM12" s="66"/>
      <c r="GN12" s="66"/>
      <c r="GO12" s="66"/>
      <c r="GP12" s="66"/>
      <c r="GQ12" s="66"/>
      <c r="GR12" s="66"/>
      <c r="GS12" s="66"/>
      <c r="GT12" s="66"/>
      <c r="GU12" s="66"/>
      <c r="GV12" s="66"/>
      <c r="GW12" s="66"/>
      <c r="GX12" s="66"/>
      <c r="GY12" s="66"/>
      <c r="GZ12" s="66"/>
      <c r="HA12" s="66"/>
      <c r="HB12" s="66"/>
      <c r="HC12" s="66"/>
      <c r="HD12" s="66"/>
      <c r="HE12" s="66"/>
      <c r="HF12" s="66"/>
      <c r="HG12" s="66"/>
      <c r="HH12" s="66"/>
      <c r="HI12" s="66"/>
      <c r="HJ12" s="66"/>
      <c r="HK12" s="66"/>
      <c r="HL12" s="66"/>
      <c r="HM12" s="66"/>
      <c r="HN12" s="66"/>
      <c r="HO12" s="66"/>
      <c r="HP12" s="66"/>
      <c r="HQ12" s="66"/>
      <c r="HR12" s="66"/>
      <c r="HS12" s="66"/>
      <c r="HT12" s="66"/>
      <c r="HU12" s="66"/>
      <c r="HV12" s="66"/>
      <c r="HW12" s="66"/>
      <c r="HX12" s="66"/>
      <c r="HY12" s="66"/>
      <c r="HZ12" s="66"/>
      <c r="IA12" s="66"/>
      <c r="IB12" s="66"/>
      <c r="IC12" s="66"/>
      <c r="ID12" s="66"/>
      <c r="IE12" s="66"/>
      <c r="IF12" s="66"/>
      <c r="IG12" s="66"/>
      <c r="IH12" s="66"/>
      <c r="II12" s="66"/>
      <c r="IJ12" s="66"/>
      <c r="IK12" s="66"/>
      <c r="IL12" s="66"/>
      <c r="IM12" s="66"/>
      <c r="IN12" s="66"/>
      <c r="IO12" s="66"/>
      <c r="IP12" s="66"/>
      <c r="IQ12" s="66"/>
      <c r="IR12" s="66"/>
      <c r="IS12" s="66"/>
      <c r="IT12" s="66"/>
      <c r="IU12" s="66"/>
      <c r="IV12" s="66"/>
      <c r="IW12" s="66"/>
      <c r="IX12" s="66"/>
      <c r="IY12" s="66"/>
      <c r="IZ12" s="66"/>
      <c r="JA12" s="66"/>
      <c r="JB12" s="66"/>
      <c r="JC12" s="66"/>
      <c r="JD12" s="66"/>
      <c r="JE12" s="66"/>
      <c r="JF12" s="66"/>
      <c r="JG12" s="66"/>
      <c r="JH12" s="66"/>
      <c r="JI12" s="66"/>
      <c r="JJ12" s="66"/>
      <c r="JK12" s="66"/>
      <c r="JL12" s="66"/>
      <c r="JM12" s="66"/>
      <c r="JN12" s="66"/>
      <c r="JO12" s="66"/>
      <c r="JP12" s="66"/>
      <c r="JQ12" s="66"/>
      <c r="JR12" s="66"/>
      <c r="JS12" s="66"/>
      <c r="JT12" s="66"/>
      <c r="JU12" s="66"/>
      <c r="JV12" s="66"/>
      <c r="JW12" s="66"/>
      <c r="JX12" s="66"/>
      <c r="JY12" s="66"/>
      <c r="JZ12" s="66"/>
      <c r="KA12" s="66"/>
      <c r="KB12" s="66"/>
      <c r="KC12" s="66"/>
      <c r="KD12" s="66"/>
      <c r="KE12" s="66"/>
      <c r="KF12" s="66"/>
      <c r="KG12" s="66"/>
      <c r="KH12" s="66"/>
      <c r="KI12" s="66"/>
      <c r="KJ12" s="66"/>
      <c r="KK12" s="66"/>
      <c r="KL12" s="66"/>
      <c r="KM12" s="66"/>
      <c r="KN12" s="66"/>
      <c r="KO12" s="66"/>
      <c r="KP12" s="66"/>
      <c r="KQ12" s="66"/>
      <c r="KR12" s="66"/>
      <c r="KS12" s="66"/>
      <c r="KT12" s="66"/>
      <c r="KU12" s="66"/>
      <c r="KV12" s="66"/>
      <c r="KW12" s="66"/>
      <c r="KX12" s="66"/>
      <c r="KY12" s="66"/>
      <c r="KZ12" s="66"/>
      <c r="LA12" s="66"/>
      <c r="LB12" s="66"/>
      <c r="LC12" s="66"/>
      <c r="LD12" s="66"/>
      <c r="LE12" s="66"/>
      <c r="LF12" s="65"/>
      <c r="LG12" s="65"/>
      <c r="LH12" s="65"/>
      <c r="LI12" s="65"/>
      <c r="LJ12" s="65"/>
      <c r="LK12" s="65"/>
      <c r="LL12" s="65"/>
      <c r="LM12" s="65"/>
      <c r="LN12" s="65"/>
      <c r="LO12" s="65"/>
      <c r="LP12" s="65"/>
      <c r="LQ12" s="65"/>
      <c r="LR12" s="65"/>
      <c r="LS12" s="65"/>
      <c r="LT12" s="65"/>
      <c r="LU12" s="65"/>
      <c r="LV12" s="65"/>
      <c r="LW12" s="65"/>
      <c r="LX12" s="65"/>
      <c r="LY12" s="65"/>
    </row>
    <row r="13" spans="1:337" x14ac:dyDescent="0.25">
      <c r="A13" s="72">
        <v>201812</v>
      </c>
      <c r="B13" s="72">
        <v>62997</v>
      </c>
      <c r="C13" s="73" t="s">
        <v>588</v>
      </c>
      <c r="D13" s="66">
        <v>12965302</v>
      </c>
      <c r="E13" s="66">
        <v>0</v>
      </c>
      <c r="F13" s="66">
        <v>12965302</v>
      </c>
      <c r="G13" s="66">
        <v>1847920</v>
      </c>
      <c r="H13" s="66">
        <v>1916865</v>
      </c>
      <c r="I13" s="66">
        <v>0</v>
      </c>
      <c r="J13" s="66">
        <v>7582227</v>
      </c>
      <c r="K13" s="66">
        <v>-14045681</v>
      </c>
      <c r="L13" s="66">
        <v>-77248</v>
      </c>
      <c r="M13" s="66">
        <v>-435556</v>
      </c>
      <c r="N13" s="66">
        <v>-3211473</v>
      </c>
      <c r="O13" s="66">
        <v>537429</v>
      </c>
      <c r="P13" s="66">
        <v>-8248389</v>
      </c>
      <c r="Q13" s="66">
        <v>0</v>
      </c>
      <c r="R13" s="66">
        <v>-8248389</v>
      </c>
      <c r="S13" s="66">
        <v>-1680077</v>
      </c>
      <c r="T13" s="66">
        <v>0</v>
      </c>
      <c r="U13" s="66">
        <v>-1680077</v>
      </c>
      <c r="V13" s="66">
        <v>0</v>
      </c>
      <c r="W13" s="66">
        <v>0</v>
      </c>
      <c r="X13" s="66">
        <v>0</v>
      </c>
      <c r="Y13" s="66">
        <v>-238041</v>
      </c>
      <c r="Z13" s="66">
        <v>0</v>
      </c>
      <c r="AA13" s="66">
        <v>0</v>
      </c>
      <c r="AB13" s="66">
        <v>-238041</v>
      </c>
      <c r="AC13" s="66">
        <v>-113021</v>
      </c>
      <c r="AD13" s="66">
        <v>11730</v>
      </c>
      <c r="AE13" s="66">
        <v>0</v>
      </c>
      <c r="AF13" s="66">
        <v>6514</v>
      </c>
      <c r="AG13" s="66">
        <v>25413</v>
      </c>
      <c r="AH13" s="66">
        <v>-24673</v>
      </c>
      <c r="AI13" s="66">
        <v>0</v>
      </c>
      <c r="AJ13" s="66">
        <v>18984</v>
      </c>
      <c r="AK13" s="66">
        <v>106507</v>
      </c>
      <c r="AL13" s="66">
        <v>125491</v>
      </c>
      <c r="AM13" s="66"/>
      <c r="AN13" s="66"/>
      <c r="AO13" s="66"/>
      <c r="AP13" s="66"/>
      <c r="AQ13" s="66"/>
      <c r="AR13" s="66"/>
      <c r="AS13" s="66"/>
      <c r="AT13" s="66"/>
      <c r="AU13" s="66"/>
      <c r="AV13" s="66"/>
      <c r="AW13" s="66"/>
      <c r="AX13" s="66"/>
      <c r="AY13" s="66"/>
      <c r="AZ13" s="66"/>
      <c r="BA13" s="66"/>
      <c r="BB13" s="66"/>
      <c r="BC13" s="66"/>
      <c r="BD13" s="66"/>
      <c r="BE13" s="66"/>
      <c r="BF13" s="66"/>
      <c r="BG13" s="66">
        <v>2002</v>
      </c>
      <c r="BH13" s="66">
        <v>2002</v>
      </c>
      <c r="BI13" s="66">
        <v>0</v>
      </c>
      <c r="BJ13" s="66">
        <v>1063376</v>
      </c>
      <c r="BK13" s="66">
        <v>373786</v>
      </c>
      <c r="BL13" s="66">
        <v>1545189</v>
      </c>
      <c r="BM13" s="66">
        <v>1656037</v>
      </c>
      <c r="BN13" s="66">
        <v>121551</v>
      </c>
      <c r="BO13" s="66">
        <v>7940954</v>
      </c>
      <c r="BP13" s="66">
        <v>0</v>
      </c>
      <c r="BQ13" s="66">
        <v>794488</v>
      </c>
      <c r="BR13" s="66">
        <v>540388</v>
      </c>
      <c r="BS13" s="66">
        <v>11053418</v>
      </c>
      <c r="BT13" s="66">
        <v>12598607</v>
      </c>
      <c r="BU13" s="66">
        <v>215227278</v>
      </c>
      <c r="BV13" s="66">
        <v>0</v>
      </c>
      <c r="BW13" s="66">
        <v>0</v>
      </c>
      <c r="BX13" s="66">
        <v>949478</v>
      </c>
      <c r="BY13" s="66">
        <v>949478</v>
      </c>
      <c r="BZ13" s="66">
        <v>0</v>
      </c>
      <c r="CA13" s="66">
        <v>3690</v>
      </c>
      <c r="CB13" s="66">
        <v>1335659</v>
      </c>
      <c r="CC13" s="66">
        <v>2288827</v>
      </c>
      <c r="CD13" s="66">
        <v>0</v>
      </c>
      <c r="CE13" s="66">
        <v>775662</v>
      </c>
      <c r="CF13" s="66">
        <v>4598121</v>
      </c>
      <c r="CG13" s="66">
        <v>0</v>
      </c>
      <c r="CH13" s="66">
        <v>5373783</v>
      </c>
      <c r="CI13" s="66">
        <v>0</v>
      </c>
      <c r="CJ13" s="66">
        <v>290747</v>
      </c>
      <c r="CK13" s="66">
        <v>290747</v>
      </c>
      <c r="CL13" s="66">
        <v>235871789</v>
      </c>
      <c r="CM13" s="66">
        <v>7649</v>
      </c>
      <c r="CN13" s="66">
        <v>0</v>
      </c>
      <c r="CO13" s="66">
        <v>0</v>
      </c>
      <c r="CP13" s="66">
        <v>0</v>
      </c>
      <c r="CQ13" s="66">
        <v>4274051</v>
      </c>
      <c r="CR13" s="66">
        <v>0</v>
      </c>
      <c r="CS13" s="66">
        <v>4281700</v>
      </c>
      <c r="CT13" s="66">
        <v>0</v>
      </c>
      <c r="CU13" s="66">
        <v>0</v>
      </c>
      <c r="CV13" s="66">
        <v>0</v>
      </c>
      <c r="CW13" s="66">
        <v>4444773</v>
      </c>
      <c r="CX13" s="66">
        <v>7795680</v>
      </c>
      <c r="CY13" s="66">
        <v>205797306</v>
      </c>
      <c r="CZ13" s="66">
        <v>205797306</v>
      </c>
      <c r="DA13" s="66">
        <v>213592986</v>
      </c>
      <c r="DB13" s="66">
        <v>0</v>
      </c>
      <c r="DC13" s="66">
        <v>0</v>
      </c>
      <c r="DD13" s="66">
        <v>0</v>
      </c>
      <c r="DE13" s="66">
        <v>0</v>
      </c>
      <c r="DF13" s="66">
        <v>213592986</v>
      </c>
      <c r="DG13" s="66">
        <v>0</v>
      </c>
      <c r="DH13" s="66">
        <v>0</v>
      </c>
      <c r="DI13" s="66">
        <v>0</v>
      </c>
      <c r="DJ13" s="66">
        <v>0</v>
      </c>
      <c r="DK13" s="66">
        <v>0</v>
      </c>
      <c r="DL13" s="66">
        <v>9879500</v>
      </c>
      <c r="DM13" s="66">
        <v>2455064</v>
      </c>
      <c r="DN13" s="66">
        <v>17830</v>
      </c>
      <c r="DO13" s="66">
        <v>5644709</v>
      </c>
      <c r="DP13" s="66">
        <v>17997103</v>
      </c>
      <c r="DQ13" s="66">
        <v>0</v>
      </c>
      <c r="DR13" s="66">
        <v>235871789</v>
      </c>
      <c r="DS13" s="66">
        <v>90545</v>
      </c>
      <c r="DT13" s="66">
        <v>0</v>
      </c>
      <c r="DU13" s="66">
        <v>108027</v>
      </c>
      <c r="DV13" s="66">
        <v>0</v>
      </c>
      <c r="DW13" s="66">
        <v>0</v>
      </c>
      <c r="DX13" s="66">
        <v>0</v>
      </c>
      <c r="DY13" s="66">
        <v>0</v>
      </c>
      <c r="DZ13" s="66">
        <v>0</v>
      </c>
      <c r="EA13" s="66">
        <v>0</v>
      </c>
      <c r="EB13" s="66">
        <v>0</v>
      </c>
      <c r="EC13" s="66">
        <v>0</v>
      </c>
      <c r="ED13" s="66">
        <v>0</v>
      </c>
      <c r="EE13" s="66">
        <v>0</v>
      </c>
      <c r="EF13" s="66">
        <v>0</v>
      </c>
      <c r="EG13" s="66">
        <v>0</v>
      </c>
      <c r="EH13" s="66">
        <v>0</v>
      </c>
      <c r="EI13" s="66">
        <v>0</v>
      </c>
      <c r="EJ13" s="66">
        <v>0</v>
      </c>
      <c r="EK13" s="66">
        <v>0</v>
      </c>
      <c r="EL13" s="66">
        <v>0</v>
      </c>
      <c r="EM13" s="66">
        <v>0</v>
      </c>
      <c r="EN13" s="66">
        <v>0</v>
      </c>
      <c r="EO13" s="66">
        <v>0</v>
      </c>
      <c r="EP13" s="66">
        <v>0</v>
      </c>
      <c r="EQ13" s="66">
        <v>3350907</v>
      </c>
      <c r="ER13" s="66">
        <v>0</v>
      </c>
      <c r="ES13" s="66">
        <v>0</v>
      </c>
      <c r="ET13" s="66">
        <v>0</v>
      </c>
      <c r="EU13" s="66">
        <v>0</v>
      </c>
      <c r="EV13" s="66">
        <v>0</v>
      </c>
      <c r="EW13" s="66">
        <v>0</v>
      </c>
      <c r="EX13" s="66">
        <v>0</v>
      </c>
      <c r="EY13" s="66">
        <v>0</v>
      </c>
      <c r="EZ13" s="66">
        <v>0</v>
      </c>
      <c r="FA13" s="66">
        <v>209012667</v>
      </c>
      <c r="FB13" s="66">
        <v>0</v>
      </c>
      <c r="FC13" s="66">
        <v>209012667</v>
      </c>
      <c r="FD13" s="66">
        <v>-211771</v>
      </c>
      <c r="FE13" s="66">
        <v>-1421909</v>
      </c>
      <c r="FF13" s="66">
        <v>207378987</v>
      </c>
      <c r="FG13" s="66">
        <v>11445483</v>
      </c>
      <c r="FH13" s="66">
        <v>-3302382</v>
      </c>
      <c r="FI13" s="66">
        <v>-7248244</v>
      </c>
      <c r="FJ13" s="66">
        <v>-273132</v>
      </c>
      <c r="FK13" s="66">
        <v>638990</v>
      </c>
      <c r="FL13" s="66">
        <v>0</v>
      </c>
      <c r="FM13" s="66">
        <v>208639702</v>
      </c>
      <c r="FN13" s="66">
        <v>1428084</v>
      </c>
      <c r="FO13" s="66">
        <v>173571</v>
      </c>
      <c r="FP13" s="66">
        <v>210241357</v>
      </c>
      <c r="FQ13" s="66">
        <v>0</v>
      </c>
      <c r="FR13" s="66">
        <v>210241357</v>
      </c>
      <c r="FS13" s="66">
        <v>0</v>
      </c>
      <c r="FT13" s="66"/>
      <c r="FU13" s="66"/>
      <c r="FV13" s="66"/>
      <c r="FW13" s="66"/>
      <c r="FX13" s="66"/>
      <c r="FY13" s="66"/>
      <c r="FZ13" s="66"/>
      <c r="GA13" s="66"/>
      <c r="GB13" s="66"/>
      <c r="GC13" s="66"/>
      <c r="GD13" s="66"/>
      <c r="GE13" s="66"/>
      <c r="GF13" s="66"/>
      <c r="GG13" s="66"/>
      <c r="GH13" s="66"/>
      <c r="GI13" s="66"/>
      <c r="GJ13" s="66"/>
      <c r="GK13" s="66"/>
      <c r="GL13" s="66"/>
      <c r="GM13" s="66"/>
      <c r="GN13" s="66"/>
      <c r="GO13" s="66"/>
      <c r="GP13" s="66"/>
      <c r="GQ13" s="66"/>
      <c r="GR13" s="66"/>
      <c r="GS13" s="66"/>
      <c r="GT13" s="66"/>
      <c r="GU13" s="66"/>
      <c r="GV13" s="66"/>
      <c r="GW13" s="66"/>
      <c r="GX13" s="66"/>
      <c r="GY13" s="66"/>
      <c r="GZ13" s="66"/>
      <c r="HA13" s="66"/>
      <c r="HB13" s="66"/>
      <c r="HC13" s="66"/>
      <c r="HD13" s="66"/>
      <c r="HE13" s="66"/>
      <c r="HF13" s="66"/>
      <c r="HG13" s="66"/>
      <c r="HH13" s="66"/>
      <c r="HI13" s="66"/>
      <c r="HJ13" s="66"/>
      <c r="HK13" s="66"/>
      <c r="HL13" s="66"/>
      <c r="HM13" s="66"/>
      <c r="HN13" s="66"/>
      <c r="HO13" s="66"/>
      <c r="HP13" s="66"/>
      <c r="HQ13" s="66"/>
      <c r="HR13" s="66"/>
      <c r="HS13" s="66"/>
      <c r="HT13" s="66"/>
      <c r="HU13" s="66"/>
      <c r="HV13" s="66"/>
      <c r="HW13" s="66"/>
      <c r="HX13" s="66"/>
      <c r="HY13" s="66"/>
      <c r="HZ13" s="66"/>
      <c r="IA13" s="66"/>
      <c r="IB13" s="66"/>
      <c r="IC13" s="66"/>
      <c r="ID13" s="66"/>
      <c r="IE13" s="66"/>
      <c r="IF13" s="66"/>
      <c r="IG13" s="66"/>
      <c r="IH13" s="66"/>
      <c r="II13" s="66"/>
      <c r="IJ13" s="66"/>
      <c r="IK13" s="66"/>
      <c r="IL13" s="66"/>
      <c r="IM13" s="66"/>
      <c r="IN13" s="66"/>
      <c r="IO13" s="66"/>
      <c r="IP13" s="66"/>
      <c r="IQ13" s="66"/>
      <c r="IR13" s="66"/>
      <c r="IS13" s="66"/>
      <c r="IT13" s="66"/>
      <c r="IU13" s="66"/>
      <c r="IV13" s="66"/>
      <c r="IW13" s="66"/>
      <c r="IX13" s="66"/>
      <c r="IY13" s="66"/>
      <c r="IZ13" s="66"/>
      <c r="JA13" s="66"/>
      <c r="JB13" s="66"/>
      <c r="JC13" s="66"/>
      <c r="JD13" s="66"/>
      <c r="JE13" s="66"/>
      <c r="JF13" s="66"/>
      <c r="JG13" s="66"/>
      <c r="JH13" s="66"/>
      <c r="JI13" s="66"/>
      <c r="JJ13" s="66"/>
      <c r="JK13" s="66"/>
      <c r="JL13" s="66"/>
      <c r="JM13" s="66"/>
      <c r="JN13" s="66"/>
      <c r="JO13" s="66"/>
      <c r="JP13" s="66"/>
      <c r="JQ13" s="66"/>
      <c r="JR13" s="66"/>
      <c r="JS13" s="66"/>
      <c r="JT13" s="66"/>
      <c r="JU13" s="66"/>
      <c r="JV13" s="66"/>
      <c r="JW13" s="66"/>
      <c r="JX13" s="66"/>
      <c r="JY13" s="66"/>
      <c r="JZ13" s="66"/>
      <c r="KA13" s="66"/>
      <c r="KB13" s="66"/>
      <c r="KC13" s="66"/>
      <c r="KD13" s="66"/>
      <c r="KE13" s="66"/>
      <c r="KF13" s="66"/>
      <c r="KG13" s="66"/>
      <c r="KH13" s="66"/>
      <c r="KI13" s="66"/>
      <c r="KJ13" s="66"/>
      <c r="KK13" s="66"/>
      <c r="KL13" s="66"/>
      <c r="KM13" s="66"/>
      <c r="KN13" s="66"/>
      <c r="KO13" s="66"/>
      <c r="KP13" s="66"/>
      <c r="KQ13" s="66"/>
      <c r="KR13" s="66"/>
      <c r="KS13" s="66"/>
      <c r="KT13" s="66"/>
      <c r="KU13" s="66"/>
      <c r="KV13" s="66"/>
      <c r="KW13" s="66"/>
      <c r="KX13" s="66"/>
      <c r="KY13" s="66"/>
      <c r="KZ13" s="66"/>
      <c r="LA13" s="66"/>
      <c r="LB13" s="66"/>
      <c r="LC13" s="66"/>
      <c r="LD13" s="66"/>
      <c r="LE13" s="66"/>
      <c r="LF13" s="65"/>
      <c r="LG13" s="65"/>
      <c r="LH13" s="65"/>
      <c r="LI13" s="65"/>
      <c r="LJ13" s="65"/>
      <c r="LK13" s="65"/>
      <c r="LL13" s="65"/>
      <c r="LM13" s="65"/>
      <c r="LN13" s="65"/>
      <c r="LO13" s="65"/>
      <c r="LP13" s="65"/>
      <c r="LQ13" s="65"/>
      <c r="LR13" s="65"/>
      <c r="LS13" s="65"/>
      <c r="LT13" s="65"/>
      <c r="LU13" s="65"/>
      <c r="LV13" s="65"/>
      <c r="LW13" s="65"/>
      <c r="LX13" s="65"/>
      <c r="LY13" s="65"/>
    </row>
    <row r="14" spans="1:337" x14ac:dyDescent="0.25">
      <c r="A14" s="72">
        <v>201812</v>
      </c>
      <c r="B14" s="72">
        <v>62548</v>
      </c>
      <c r="C14" s="73" t="s">
        <v>1146</v>
      </c>
      <c r="D14" s="66">
        <v>9250855</v>
      </c>
      <c r="E14" s="66">
        <v>-389</v>
      </c>
      <c r="F14" s="66">
        <v>9250465</v>
      </c>
      <c r="G14" s="66">
        <v>-553490</v>
      </c>
      <c r="H14" s="66">
        <v>55715</v>
      </c>
      <c r="I14" s="66">
        <v>0</v>
      </c>
      <c r="J14" s="66">
        <v>3702251</v>
      </c>
      <c r="K14" s="66">
        <v>-4693601</v>
      </c>
      <c r="L14" s="66">
        <v>-38618</v>
      </c>
      <c r="M14" s="66">
        <v>-221151</v>
      </c>
      <c r="N14" s="66">
        <v>-1748894</v>
      </c>
      <c r="O14" s="66">
        <v>93394</v>
      </c>
      <c r="P14" s="66">
        <v>-9106545</v>
      </c>
      <c r="Q14" s="66">
        <v>0</v>
      </c>
      <c r="R14" s="66">
        <v>-9106545</v>
      </c>
      <c r="S14" s="66">
        <v>1440951</v>
      </c>
      <c r="T14" s="66">
        <v>0</v>
      </c>
      <c r="U14" s="66">
        <v>1440951</v>
      </c>
      <c r="V14" s="66">
        <v>0</v>
      </c>
      <c r="W14" s="66">
        <v>154066</v>
      </c>
      <c r="X14" s="66">
        <v>0</v>
      </c>
      <c r="Y14" s="66">
        <v>-172318</v>
      </c>
      <c r="Z14" s="66">
        <v>0</v>
      </c>
      <c r="AA14" s="66">
        <v>0</v>
      </c>
      <c r="AB14" s="66">
        <v>-172318</v>
      </c>
      <c r="AC14" s="66">
        <v>1223</v>
      </c>
      <c r="AD14" s="66">
        <v>-87658</v>
      </c>
      <c r="AE14" s="66">
        <v>0</v>
      </c>
      <c r="AF14" s="66">
        <v>-1223</v>
      </c>
      <c r="AG14" s="66">
        <v>0</v>
      </c>
      <c r="AH14" s="66">
        <v>0</v>
      </c>
      <c r="AI14" s="66">
        <v>0</v>
      </c>
      <c r="AJ14" s="66">
        <v>-88881</v>
      </c>
      <c r="AK14" s="66">
        <v>23810</v>
      </c>
      <c r="AL14" s="66">
        <v>-65071</v>
      </c>
      <c r="AM14" s="66">
        <v>0</v>
      </c>
      <c r="AN14" s="66">
        <v>0</v>
      </c>
      <c r="AO14" s="66">
        <v>0</v>
      </c>
      <c r="AP14" s="66">
        <v>0</v>
      </c>
      <c r="AQ14" s="66">
        <v>0</v>
      </c>
      <c r="AR14" s="66">
        <v>0</v>
      </c>
      <c r="AS14" s="66">
        <v>0</v>
      </c>
      <c r="AT14" s="66">
        <v>0</v>
      </c>
      <c r="AU14" s="66">
        <v>0</v>
      </c>
      <c r="AV14" s="66">
        <v>0</v>
      </c>
      <c r="AW14" s="66">
        <v>0</v>
      </c>
      <c r="AX14" s="66">
        <v>0</v>
      </c>
      <c r="AY14" s="66">
        <v>0</v>
      </c>
      <c r="AZ14" s="66">
        <v>0</v>
      </c>
      <c r="BA14" s="66">
        <v>0</v>
      </c>
      <c r="BB14" s="66">
        <v>0</v>
      </c>
      <c r="BC14" s="66">
        <v>0</v>
      </c>
      <c r="BD14" s="66">
        <v>0</v>
      </c>
      <c r="BE14" s="66">
        <v>0</v>
      </c>
      <c r="BF14" s="66">
        <v>0</v>
      </c>
      <c r="BG14" s="66">
        <v>0</v>
      </c>
      <c r="BH14" s="66">
        <v>0</v>
      </c>
      <c r="BI14" s="66">
        <v>0</v>
      </c>
      <c r="BJ14" s="66">
        <v>23684444</v>
      </c>
      <c r="BK14" s="66">
        <v>226794</v>
      </c>
      <c r="BL14" s="66">
        <v>25216176</v>
      </c>
      <c r="BM14" s="66">
        <v>3699538</v>
      </c>
      <c r="BN14" s="66">
        <v>293026</v>
      </c>
      <c r="BO14" s="66">
        <v>92434263</v>
      </c>
      <c r="BP14" s="66">
        <v>323418</v>
      </c>
      <c r="BQ14" s="66">
        <v>0</v>
      </c>
      <c r="BR14" s="66">
        <v>37348167</v>
      </c>
      <c r="BS14" s="66">
        <v>138751306</v>
      </c>
      <c r="BT14" s="66">
        <v>163967482</v>
      </c>
      <c r="BU14" s="66">
        <v>87883012</v>
      </c>
      <c r="BV14" s="66">
        <v>0</v>
      </c>
      <c r="BW14" s="66">
        <v>0</v>
      </c>
      <c r="BX14" s="66">
        <v>316907</v>
      </c>
      <c r="BY14" s="66">
        <v>316907</v>
      </c>
      <c r="BZ14" s="66">
        <v>0</v>
      </c>
      <c r="CA14" s="66">
        <v>2401734</v>
      </c>
      <c r="CB14" s="66">
        <v>73074</v>
      </c>
      <c r="CC14" s="66">
        <v>2791715</v>
      </c>
      <c r="CD14" s="66">
        <v>13125</v>
      </c>
      <c r="CE14" s="66">
        <v>0</v>
      </c>
      <c r="CF14" s="66">
        <v>2072278</v>
      </c>
      <c r="CG14" s="66">
        <v>1289285</v>
      </c>
      <c r="CH14" s="66">
        <v>3374688</v>
      </c>
      <c r="CI14" s="66">
        <v>4024294</v>
      </c>
      <c r="CJ14" s="66">
        <v>241342</v>
      </c>
      <c r="CK14" s="66">
        <v>4265636</v>
      </c>
      <c r="CL14" s="66">
        <v>262282533</v>
      </c>
      <c r="CM14" s="66">
        <v>800</v>
      </c>
      <c r="CN14" s="66">
        <v>93281</v>
      </c>
      <c r="CO14" s="66">
        <v>0</v>
      </c>
      <c r="CP14" s="66">
        <v>0</v>
      </c>
      <c r="CQ14" s="66">
        <v>3477294</v>
      </c>
      <c r="CR14" s="66"/>
      <c r="CS14" s="66">
        <v>3571375</v>
      </c>
      <c r="CT14" s="66">
        <v>0</v>
      </c>
      <c r="CU14" s="66">
        <v>4311238</v>
      </c>
      <c r="CV14" s="66">
        <v>0</v>
      </c>
      <c r="CW14" s="66">
        <v>6577968</v>
      </c>
      <c r="CX14" s="66">
        <v>109784799</v>
      </c>
      <c r="CY14" s="66">
        <v>84722146</v>
      </c>
      <c r="CZ14" s="66">
        <v>84722146</v>
      </c>
      <c r="DA14" s="66">
        <v>194506945</v>
      </c>
      <c r="DB14" s="66">
        <v>0</v>
      </c>
      <c r="DC14" s="66">
        <v>0</v>
      </c>
      <c r="DD14" s="66">
        <v>0</v>
      </c>
      <c r="DE14" s="66">
        <v>0</v>
      </c>
      <c r="DF14" s="66">
        <v>194506944</v>
      </c>
      <c r="DG14" s="66">
        <v>0</v>
      </c>
      <c r="DH14" s="66">
        <v>0</v>
      </c>
      <c r="DI14" s="66">
        <v>0</v>
      </c>
      <c r="DJ14" s="66">
        <v>61984</v>
      </c>
      <c r="DK14" s="66">
        <v>0</v>
      </c>
      <c r="DL14" s="66">
        <v>24388304</v>
      </c>
      <c r="DM14" s="66">
        <v>711461</v>
      </c>
      <c r="DN14" s="66">
        <v>0</v>
      </c>
      <c r="DO14" s="66">
        <v>34569140</v>
      </c>
      <c r="DP14" s="66">
        <v>59730889</v>
      </c>
      <c r="DQ14" s="66">
        <v>162086</v>
      </c>
      <c r="DR14" s="66">
        <v>262282533</v>
      </c>
      <c r="DS14" s="66">
        <v>0</v>
      </c>
      <c r="DT14" s="66">
        <v>0</v>
      </c>
      <c r="DU14" s="66">
        <v>1212481</v>
      </c>
      <c r="DV14" s="66">
        <v>92457</v>
      </c>
      <c r="DW14" s="66">
        <v>0</v>
      </c>
      <c r="DX14" s="66">
        <v>4652894</v>
      </c>
      <c r="DY14" s="66">
        <v>0</v>
      </c>
      <c r="DZ14" s="66">
        <v>0</v>
      </c>
      <c r="EA14" s="66">
        <v>0</v>
      </c>
      <c r="EB14" s="66">
        <v>0</v>
      </c>
      <c r="EC14" s="66">
        <v>0</v>
      </c>
      <c r="ED14" s="66">
        <v>0</v>
      </c>
      <c r="EE14" s="66">
        <v>0</v>
      </c>
      <c r="EF14" s="66">
        <v>0</v>
      </c>
      <c r="EG14" s="66">
        <v>0</v>
      </c>
      <c r="EH14" s="66">
        <v>93281</v>
      </c>
      <c r="EI14" s="66">
        <v>0</v>
      </c>
      <c r="EJ14" s="66">
        <v>0</v>
      </c>
      <c r="EK14" s="66">
        <v>0</v>
      </c>
      <c r="EL14" s="66">
        <v>0</v>
      </c>
      <c r="EM14" s="66"/>
      <c r="EN14" s="66">
        <v>4311238</v>
      </c>
      <c r="EO14" s="66">
        <v>0</v>
      </c>
      <c r="EP14" s="66">
        <v>88704307</v>
      </c>
      <c r="EQ14" s="66">
        <v>14138586</v>
      </c>
      <c r="ER14" s="66">
        <v>363938</v>
      </c>
      <c r="ES14" s="66">
        <v>0</v>
      </c>
      <c r="ET14" s="66">
        <v>0</v>
      </c>
      <c r="EU14" s="66">
        <v>0</v>
      </c>
      <c r="EV14" s="66">
        <v>0</v>
      </c>
      <c r="EW14" s="66">
        <v>0</v>
      </c>
      <c r="EX14" s="66">
        <v>0</v>
      </c>
      <c r="EY14" s="66">
        <v>0</v>
      </c>
      <c r="EZ14" s="66">
        <v>0</v>
      </c>
      <c r="FA14" s="66">
        <v>194529568</v>
      </c>
      <c r="FB14" s="66"/>
      <c r="FC14" s="66">
        <v>194529568</v>
      </c>
      <c r="FD14" s="66">
        <v>-16369441</v>
      </c>
      <c r="FE14" s="66">
        <v>-24044879</v>
      </c>
      <c r="FF14" s="66">
        <v>154115248</v>
      </c>
      <c r="FG14" s="66">
        <v>9250853</v>
      </c>
      <c r="FH14" s="66">
        <v>1502704</v>
      </c>
      <c r="FI14" s="66">
        <v>-8774395</v>
      </c>
      <c r="FJ14" s="66">
        <v>-246530</v>
      </c>
      <c r="FK14" s="66">
        <v>-129746</v>
      </c>
      <c r="FL14" s="66">
        <v>151829</v>
      </c>
      <c r="FM14" s="66">
        <v>155869963</v>
      </c>
      <c r="FN14" s="66">
        <v>24283251</v>
      </c>
      <c r="FO14" s="66">
        <v>14138586</v>
      </c>
      <c r="FP14" s="66">
        <v>194506861</v>
      </c>
      <c r="FQ14" s="66"/>
      <c r="FR14" s="66">
        <v>194506861</v>
      </c>
      <c r="FS14" s="66">
        <v>215061</v>
      </c>
      <c r="FT14" s="66"/>
      <c r="FU14" s="66"/>
      <c r="FV14" s="66"/>
      <c r="FW14" s="66"/>
      <c r="FX14" s="66"/>
      <c r="FY14" s="66"/>
      <c r="FZ14" s="66"/>
      <c r="GA14" s="66"/>
      <c r="GB14" s="66"/>
      <c r="GC14" s="66"/>
      <c r="GD14" s="66"/>
      <c r="GE14" s="66"/>
      <c r="GF14" s="66"/>
      <c r="GG14" s="66"/>
      <c r="GH14" s="66"/>
      <c r="GI14" s="66"/>
      <c r="GJ14" s="66"/>
      <c r="GK14" s="66"/>
      <c r="GL14" s="66"/>
      <c r="GM14" s="66"/>
      <c r="GN14" s="66"/>
      <c r="GO14" s="66"/>
      <c r="GP14" s="66"/>
      <c r="GQ14" s="66"/>
      <c r="GR14" s="66"/>
      <c r="GS14" s="66"/>
      <c r="GT14" s="66"/>
      <c r="GU14" s="66"/>
      <c r="GV14" s="66"/>
      <c r="GW14" s="66"/>
      <c r="GX14" s="66"/>
      <c r="GY14" s="66"/>
      <c r="GZ14" s="66"/>
      <c r="HA14" s="66"/>
      <c r="HB14" s="66"/>
      <c r="HC14" s="66"/>
      <c r="HD14" s="66"/>
      <c r="HE14" s="66"/>
      <c r="HF14" s="66"/>
      <c r="HG14" s="66"/>
      <c r="HH14" s="66"/>
      <c r="HI14" s="66"/>
      <c r="HJ14" s="66"/>
      <c r="HK14" s="66"/>
      <c r="HL14" s="66"/>
      <c r="HM14" s="66"/>
      <c r="HN14" s="66"/>
      <c r="HO14" s="66"/>
      <c r="HP14" s="66"/>
      <c r="HQ14" s="66"/>
      <c r="HR14" s="66"/>
      <c r="HS14" s="66"/>
      <c r="HT14" s="66"/>
      <c r="HU14" s="66"/>
      <c r="HV14" s="66"/>
      <c r="HW14" s="66"/>
      <c r="HX14" s="66"/>
      <c r="HY14" s="66"/>
      <c r="HZ14" s="66"/>
      <c r="IA14" s="66"/>
      <c r="IB14" s="66"/>
      <c r="IC14" s="66"/>
      <c r="ID14" s="66"/>
      <c r="IE14" s="66"/>
      <c r="IF14" s="66"/>
      <c r="IG14" s="66"/>
      <c r="IH14" s="66"/>
      <c r="II14" s="66"/>
      <c r="IJ14" s="66"/>
      <c r="IK14" s="66"/>
      <c r="IL14" s="66"/>
      <c r="IM14" s="66"/>
      <c r="IN14" s="66"/>
      <c r="IO14" s="66"/>
      <c r="IP14" s="66"/>
      <c r="IQ14" s="66"/>
      <c r="IR14" s="66"/>
      <c r="IS14" s="66"/>
      <c r="IT14" s="66"/>
      <c r="IU14" s="66"/>
      <c r="IV14" s="66"/>
      <c r="IW14" s="66"/>
      <c r="IX14" s="66"/>
      <c r="IY14" s="66"/>
      <c r="IZ14" s="66"/>
      <c r="JA14" s="66"/>
      <c r="JB14" s="66"/>
      <c r="JC14" s="66"/>
      <c r="JD14" s="66"/>
      <c r="JE14" s="66"/>
      <c r="JF14" s="66"/>
      <c r="JG14" s="66"/>
      <c r="JH14" s="66"/>
      <c r="JI14" s="66"/>
      <c r="JJ14" s="66"/>
      <c r="JK14" s="66"/>
      <c r="JL14" s="66"/>
      <c r="JM14" s="66"/>
      <c r="JN14" s="66"/>
      <c r="JO14" s="66"/>
      <c r="JP14" s="66"/>
      <c r="JQ14" s="66"/>
      <c r="JR14" s="66"/>
      <c r="JS14" s="66"/>
      <c r="JT14" s="66"/>
      <c r="JU14" s="66"/>
      <c r="JV14" s="66"/>
      <c r="JW14" s="66"/>
      <c r="JX14" s="66"/>
      <c r="JY14" s="66"/>
      <c r="JZ14" s="66"/>
      <c r="KA14" s="66"/>
      <c r="KB14" s="66"/>
      <c r="KC14" s="66"/>
      <c r="KD14" s="66"/>
      <c r="KE14" s="66"/>
      <c r="KF14" s="66"/>
      <c r="KG14" s="66"/>
      <c r="KH14" s="66"/>
      <c r="KI14" s="66"/>
      <c r="KJ14" s="66"/>
      <c r="KK14" s="66"/>
      <c r="KL14" s="66"/>
      <c r="KM14" s="66"/>
      <c r="KN14" s="66"/>
      <c r="KO14" s="66"/>
      <c r="KP14" s="66"/>
      <c r="KQ14" s="66"/>
      <c r="KR14" s="66"/>
      <c r="KS14" s="66"/>
      <c r="KT14" s="66"/>
      <c r="KU14" s="66"/>
      <c r="KV14" s="66"/>
      <c r="KW14" s="66"/>
      <c r="KX14" s="66"/>
      <c r="KY14" s="66"/>
      <c r="KZ14" s="66"/>
      <c r="LA14" s="66"/>
      <c r="LB14" s="66"/>
      <c r="LC14" s="66"/>
      <c r="LD14" s="66"/>
      <c r="LE14" s="66"/>
      <c r="LF14" s="65"/>
      <c r="LG14" s="65"/>
      <c r="LH14" s="65"/>
      <c r="LI14" s="65"/>
      <c r="LJ14" s="65"/>
      <c r="LK14" s="65"/>
      <c r="LL14" s="65"/>
      <c r="LM14" s="65"/>
      <c r="LN14" s="65"/>
      <c r="LO14" s="65"/>
      <c r="LP14" s="65"/>
      <c r="LQ14" s="65"/>
      <c r="LR14" s="65"/>
      <c r="LS14" s="65"/>
      <c r="LT14" s="65"/>
      <c r="LU14" s="65"/>
      <c r="LV14" s="65"/>
      <c r="LW14" s="65"/>
      <c r="LX14" s="65"/>
      <c r="LY14" s="65"/>
    </row>
    <row r="15" spans="1:337" x14ac:dyDescent="0.25">
      <c r="A15" s="72">
        <v>201812</v>
      </c>
      <c r="B15" s="72">
        <v>63014</v>
      </c>
      <c r="C15" s="73" t="s">
        <v>589</v>
      </c>
      <c r="D15" s="66">
        <v>5285501</v>
      </c>
      <c r="E15" s="66">
        <v>-1727</v>
      </c>
      <c r="F15" s="66">
        <v>5283774</v>
      </c>
      <c r="G15" s="66">
        <v>0</v>
      </c>
      <c r="H15" s="66">
        <v>0</v>
      </c>
      <c r="I15" s="66">
        <v>0</v>
      </c>
      <c r="J15" s="66">
        <v>374179</v>
      </c>
      <c r="K15" s="66">
        <v>-2128057</v>
      </c>
      <c r="L15" s="66">
        <v>-12455</v>
      </c>
      <c r="M15" s="66">
        <v>-54179</v>
      </c>
      <c r="N15" s="66">
        <v>-1820512</v>
      </c>
      <c r="O15" s="66">
        <v>293052</v>
      </c>
      <c r="P15" s="66">
        <v>-5325725</v>
      </c>
      <c r="Q15" s="66">
        <v>188109</v>
      </c>
      <c r="R15" s="66">
        <v>-5137616</v>
      </c>
      <c r="S15" s="66">
        <v>1459483</v>
      </c>
      <c r="T15" s="66">
        <v>-122884</v>
      </c>
      <c r="U15" s="66">
        <v>1336599</v>
      </c>
      <c r="V15" s="66">
        <v>310632</v>
      </c>
      <c r="W15" s="66">
        <v>0</v>
      </c>
      <c r="X15" s="66">
        <v>-172224</v>
      </c>
      <c r="Y15" s="66">
        <v>-174215</v>
      </c>
      <c r="Z15" s="66">
        <v>0</v>
      </c>
      <c r="AA15" s="66">
        <v>0</v>
      </c>
      <c r="AB15" s="66">
        <v>-346439</v>
      </c>
      <c r="AC15" s="66">
        <v>4988</v>
      </c>
      <c r="AD15" s="66">
        <v>-75522</v>
      </c>
      <c r="AE15" s="66">
        <v>-145754</v>
      </c>
      <c r="AF15" s="66">
        <v>-16</v>
      </c>
      <c r="AG15" s="66">
        <v>170918</v>
      </c>
      <c r="AH15" s="66">
        <v>0</v>
      </c>
      <c r="AI15" s="66">
        <v>0</v>
      </c>
      <c r="AJ15" s="66">
        <v>-50374</v>
      </c>
      <c r="AK15" s="66">
        <v>15137</v>
      </c>
      <c r="AL15" s="66">
        <v>-35237</v>
      </c>
      <c r="AM15" s="66">
        <v>293463</v>
      </c>
      <c r="AN15" s="66">
        <v>-5838</v>
      </c>
      <c r="AO15" s="66">
        <v>-31733</v>
      </c>
      <c r="AP15" s="66">
        <v>-5843</v>
      </c>
      <c r="AQ15" s="66">
        <v>0</v>
      </c>
      <c r="AR15" s="66">
        <v>250049</v>
      </c>
      <c r="AS15" s="66">
        <v>16</v>
      </c>
      <c r="AT15" s="66">
        <v>-193591</v>
      </c>
      <c r="AU15" s="66">
        <v>0</v>
      </c>
      <c r="AV15" s="66">
        <v>-176392</v>
      </c>
      <c r="AW15" s="66">
        <v>-220</v>
      </c>
      <c r="AX15" s="66">
        <v>29498</v>
      </c>
      <c r="AY15" s="66">
        <v>-340705</v>
      </c>
      <c r="AZ15" s="66">
        <v>0</v>
      </c>
      <c r="BA15" s="66">
        <v>-11737</v>
      </c>
      <c r="BB15" s="66">
        <v>-38443</v>
      </c>
      <c r="BC15" s="66">
        <v>0</v>
      </c>
      <c r="BD15" s="66">
        <v>-50180</v>
      </c>
      <c r="BE15" s="66">
        <v>-4933</v>
      </c>
      <c r="BF15" s="66">
        <v>-145753</v>
      </c>
      <c r="BG15" s="66">
        <v>0</v>
      </c>
      <c r="BH15" s="66">
        <v>0</v>
      </c>
      <c r="BI15" s="66">
        <v>0</v>
      </c>
      <c r="BJ15" s="66">
        <v>0</v>
      </c>
      <c r="BK15" s="66">
        <v>0</v>
      </c>
      <c r="BL15" s="66">
        <v>0</v>
      </c>
      <c r="BM15" s="66">
        <v>486</v>
      </c>
      <c r="BN15" s="66">
        <v>21489</v>
      </c>
      <c r="BO15" s="66">
        <v>1545724</v>
      </c>
      <c r="BP15" s="66">
        <v>0</v>
      </c>
      <c r="BQ15" s="66">
        <v>0</v>
      </c>
      <c r="BR15" s="66">
        <v>5364</v>
      </c>
      <c r="BS15" s="66">
        <v>2075255</v>
      </c>
      <c r="BT15" s="66">
        <v>2075255</v>
      </c>
      <c r="BU15" s="66">
        <v>27228386</v>
      </c>
      <c r="BV15" s="66">
        <v>82726</v>
      </c>
      <c r="BW15" s="66">
        <v>215522</v>
      </c>
      <c r="BX15" s="66">
        <v>2831</v>
      </c>
      <c r="BY15" s="66">
        <v>2831</v>
      </c>
      <c r="BZ15" s="66">
        <v>2376</v>
      </c>
      <c r="CA15" s="66">
        <v>3900</v>
      </c>
      <c r="CB15" s="66">
        <v>72459</v>
      </c>
      <c r="CC15" s="66">
        <v>297088</v>
      </c>
      <c r="CD15" s="66">
        <v>295972</v>
      </c>
      <c r="CE15" s="66">
        <v>81243</v>
      </c>
      <c r="CF15" s="66">
        <v>0</v>
      </c>
      <c r="CG15" s="66">
        <v>0</v>
      </c>
      <c r="CH15" s="66">
        <v>377215</v>
      </c>
      <c r="CI15" s="66">
        <v>61337</v>
      </c>
      <c r="CJ15" s="66">
        <v>181874</v>
      </c>
      <c r="CK15" s="66">
        <v>243211</v>
      </c>
      <c r="CL15" s="66">
        <v>30427555</v>
      </c>
      <c r="CM15" s="66">
        <v>7474</v>
      </c>
      <c r="CN15" s="66">
        <v>0</v>
      </c>
      <c r="CO15" s="66">
        <v>0</v>
      </c>
      <c r="CP15" s="66">
        <v>0</v>
      </c>
      <c r="CQ15" s="66">
        <v>702181</v>
      </c>
      <c r="CR15" s="66">
        <v>0</v>
      </c>
      <c r="CS15" s="66">
        <v>709655</v>
      </c>
      <c r="CT15" s="66">
        <v>70000</v>
      </c>
      <c r="CU15" s="66">
        <v>70000</v>
      </c>
      <c r="CV15" s="66">
        <v>48055</v>
      </c>
      <c r="CW15" s="66">
        <v>1483051</v>
      </c>
      <c r="CX15" s="66">
        <v>1506931</v>
      </c>
      <c r="CY15" s="66">
        <v>26797735</v>
      </c>
      <c r="CZ15" s="66">
        <v>27012093</v>
      </c>
      <c r="DA15" s="66">
        <v>28519024</v>
      </c>
      <c r="DB15" s="66">
        <v>664617</v>
      </c>
      <c r="DC15" s="66">
        <v>0</v>
      </c>
      <c r="DD15" s="66">
        <v>1598</v>
      </c>
      <c r="DE15" s="66">
        <v>0</v>
      </c>
      <c r="DF15" s="66">
        <v>29233294</v>
      </c>
      <c r="DG15" s="66">
        <v>0</v>
      </c>
      <c r="DH15" s="66">
        <v>0</v>
      </c>
      <c r="DI15" s="66">
        <v>0</v>
      </c>
      <c r="DJ15" s="66">
        <v>377070</v>
      </c>
      <c r="DK15" s="66">
        <v>0</v>
      </c>
      <c r="DL15" s="66">
        <v>0</v>
      </c>
      <c r="DM15" s="66">
        <v>3925</v>
      </c>
      <c r="DN15" s="66">
        <v>1055</v>
      </c>
      <c r="DO15" s="66">
        <v>27117</v>
      </c>
      <c r="DP15" s="66">
        <v>409167</v>
      </c>
      <c r="DQ15" s="66">
        <v>5439</v>
      </c>
      <c r="DR15" s="66">
        <v>30427555</v>
      </c>
      <c r="DS15" s="66">
        <v>206400</v>
      </c>
      <c r="DT15" s="66">
        <v>0</v>
      </c>
      <c r="DU15" s="66">
        <v>0</v>
      </c>
      <c r="DV15" s="66">
        <v>0</v>
      </c>
      <c r="DW15" s="66">
        <v>0</v>
      </c>
      <c r="DX15" s="66">
        <v>502192</v>
      </c>
      <c r="DY15" s="66">
        <v>0</v>
      </c>
      <c r="DZ15" s="66">
        <v>0</v>
      </c>
      <c r="EA15" s="66">
        <v>132796</v>
      </c>
      <c r="EB15" s="66">
        <v>0</v>
      </c>
      <c r="EC15" s="66">
        <v>0</v>
      </c>
      <c r="ED15" s="66">
        <v>0</v>
      </c>
      <c r="EE15" s="66">
        <v>0</v>
      </c>
      <c r="EF15" s="66">
        <v>0</v>
      </c>
      <c r="EG15" s="66">
        <v>0</v>
      </c>
      <c r="EH15" s="66">
        <v>0</v>
      </c>
      <c r="EI15" s="66">
        <v>0</v>
      </c>
      <c r="EJ15" s="66">
        <v>0</v>
      </c>
      <c r="EK15" s="66">
        <v>0</v>
      </c>
      <c r="EL15" s="66">
        <v>0</v>
      </c>
      <c r="EM15" s="66">
        <v>0</v>
      </c>
      <c r="EN15" s="66">
        <v>0</v>
      </c>
      <c r="EO15" s="66">
        <v>0</v>
      </c>
      <c r="EP15" s="66">
        <v>0</v>
      </c>
      <c r="EQ15" s="66">
        <v>0</v>
      </c>
      <c r="ER15" s="66">
        <v>23880</v>
      </c>
      <c r="ES15" s="66">
        <v>214358</v>
      </c>
      <c r="ET15" s="66">
        <v>0</v>
      </c>
      <c r="EU15" s="66">
        <v>0</v>
      </c>
      <c r="EV15" s="66">
        <v>0</v>
      </c>
      <c r="EW15" s="66">
        <v>0</v>
      </c>
      <c r="EX15" s="66">
        <v>0</v>
      </c>
      <c r="EY15" s="66">
        <v>0</v>
      </c>
      <c r="EZ15" s="66">
        <v>0</v>
      </c>
      <c r="FA15" s="66">
        <v>29329557</v>
      </c>
      <c r="FB15" s="66">
        <v>975274</v>
      </c>
      <c r="FC15" s="66">
        <v>30304831</v>
      </c>
      <c r="FD15" s="66">
        <v>-504</v>
      </c>
      <c r="FE15" s="66">
        <v>-35713</v>
      </c>
      <c r="FF15" s="66">
        <v>30268614</v>
      </c>
      <c r="FG15" s="66">
        <v>5376666</v>
      </c>
      <c r="FH15" s="66">
        <v>-1502992</v>
      </c>
      <c r="FI15" s="66">
        <v>-5355337</v>
      </c>
      <c r="FJ15" s="66">
        <v>-203356</v>
      </c>
      <c r="FK15" s="66">
        <v>53632</v>
      </c>
      <c r="FL15" s="66">
        <v>0</v>
      </c>
      <c r="FM15" s="66">
        <v>28637227</v>
      </c>
      <c r="FN15" s="66">
        <v>-9068</v>
      </c>
      <c r="FO15" s="66">
        <v>748</v>
      </c>
      <c r="FP15" s="66">
        <v>28628907</v>
      </c>
      <c r="FQ15" s="66">
        <v>-658909</v>
      </c>
      <c r="FR15" s="66">
        <v>27969998</v>
      </c>
      <c r="FS15" s="66">
        <v>0</v>
      </c>
      <c r="FT15" s="66"/>
      <c r="FU15" s="66"/>
      <c r="FV15" s="66"/>
      <c r="FW15" s="66"/>
      <c r="FX15" s="66"/>
      <c r="FY15" s="66"/>
      <c r="FZ15" s="66"/>
      <c r="GA15" s="66"/>
      <c r="GB15" s="66"/>
      <c r="GC15" s="66"/>
      <c r="GD15" s="66"/>
      <c r="GE15" s="66"/>
      <c r="GF15" s="66"/>
      <c r="GG15" s="66"/>
      <c r="GH15" s="66"/>
      <c r="GI15" s="66"/>
      <c r="GJ15" s="66"/>
      <c r="GK15" s="66"/>
      <c r="GL15" s="66"/>
      <c r="GM15" s="66"/>
      <c r="GN15" s="66"/>
      <c r="GO15" s="66"/>
      <c r="GP15" s="66"/>
      <c r="GQ15" s="66"/>
      <c r="GR15" s="66"/>
      <c r="GS15" s="66"/>
      <c r="GT15" s="66"/>
      <c r="GU15" s="66"/>
      <c r="GV15" s="66"/>
      <c r="GW15" s="66"/>
      <c r="GX15" s="66"/>
      <c r="GY15" s="66"/>
      <c r="GZ15" s="66"/>
      <c r="HA15" s="66"/>
      <c r="HB15" s="66"/>
      <c r="HC15" s="66"/>
      <c r="HD15" s="66"/>
      <c r="HE15" s="66"/>
      <c r="HF15" s="66"/>
      <c r="HG15" s="66"/>
      <c r="HH15" s="66"/>
      <c r="HI15" s="66"/>
      <c r="HJ15" s="66"/>
      <c r="HK15" s="66"/>
      <c r="HL15" s="66"/>
      <c r="HM15" s="66"/>
      <c r="HN15" s="66"/>
      <c r="HO15" s="66"/>
      <c r="HP15" s="66"/>
      <c r="HQ15" s="66"/>
      <c r="HR15" s="66"/>
      <c r="HS15" s="66"/>
      <c r="HT15" s="66"/>
      <c r="HU15" s="66"/>
      <c r="HV15" s="66"/>
      <c r="HW15" s="66"/>
      <c r="HX15" s="66"/>
      <c r="HY15" s="66"/>
      <c r="HZ15" s="66"/>
      <c r="IA15" s="66"/>
      <c r="IB15" s="66"/>
      <c r="IC15" s="66"/>
      <c r="ID15" s="66"/>
      <c r="IE15" s="66"/>
      <c r="IF15" s="66"/>
      <c r="IG15" s="66"/>
      <c r="IH15" s="66"/>
      <c r="II15" s="66"/>
      <c r="IJ15" s="66"/>
      <c r="IK15" s="66"/>
      <c r="IL15" s="66"/>
      <c r="IM15" s="66"/>
      <c r="IN15" s="66"/>
      <c r="IO15" s="66"/>
      <c r="IP15" s="66"/>
      <c r="IQ15" s="66"/>
      <c r="IR15" s="66"/>
      <c r="IS15" s="66"/>
      <c r="IT15" s="66"/>
      <c r="IU15" s="66"/>
      <c r="IV15" s="66"/>
      <c r="IW15" s="66"/>
      <c r="IX15" s="66"/>
      <c r="IY15" s="66"/>
      <c r="IZ15" s="66"/>
      <c r="JA15" s="66"/>
      <c r="JB15" s="66"/>
      <c r="JC15" s="66"/>
      <c r="JD15" s="66"/>
      <c r="JE15" s="66"/>
      <c r="JF15" s="66"/>
      <c r="JG15" s="66"/>
      <c r="JH15" s="66"/>
      <c r="JI15" s="66"/>
      <c r="JJ15" s="66"/>
      <c r="JK15" s="66"/>
      <c r="JL15" s="66"/>
      <c r="JM15" s="66"/>
      <c r="JN15" s="66"/>
      <c r="JO15" s="66"/>
      <c r="JP15" s="66"/>
      <c r="JQ15" s="66"/>
      <c r="JR15" s="66"/>
      <c r="JS15" s="66"/>
      <c r="JT15" s="66"/>
      <c r="JU15" s="66"/>
      <c r="JV15" s="66"/>
      <c r="JW15" s="66"/>
      <c r="JX15" s="66"/>
      <c r="JY15" s="66"/>
      <c r="JZ15" s="66"/>
      <c r="KA15" s="66"/>
      <c r="KB15" s="66"/>
      <c r="KC15" s="66"/>
      <c r="KD15" s="66"/>
      <c r="KE15" s="66"/>
      <c r="KF15" s="66"/>
      <c r="KG15" s="66"/>
      <c r="KH15" s="66"/>
      <c r="KI15" s="66"/>
      <c r="KJ15" s="66"/>
      <c r="KK15" s="66"/>
      <c r="KL15" s="66"/>
      <c r="KM15" s="66"/>
      <c r="KN15" s="66"/>
      <c r="KO15" s="66"/>
      <c r="KP15" s="66"/>
      <c r="KQ15" s="66"/>
      <c r="KR15" s="66"/>
      <c r="KS15" s="66"/>
      <c r="KT15" s="66"/>
      <c r="KU15" s="66"/>
      <c r="KV15" s="66"/>
      <c r="KW15" s="66"/>
      <c r="KX15" s="66"/>
      <c r="KY15" s="66"/>
      <c r="KZ15" s="66"/>
      <c r="LA15" s="66"/>
      <c r="LB15" s="66"/>
      <c r="LC15" s="66"/>
      <c r="LD15" s="66"/>
      <c r="LE15" s="66"/>
      <c r="LF15" s="65"/>
      <c r="LG15" s="65"/>
      <c r="LH15" s="65"/>
      <c r="LI15" s="65"/>
      <c r="LJ15" s="65"/>
      <c r="LK15" s="65"/>
      <c r="LL15" s="65"/>
      <c r="LM15" s="65"/>
      <c r="LN15" s="65"/>
      <c r="LO15" s="65"/>
      <c r="LP15" s="65"/>
      <c r="LQ15" s="65"/>
      <c r="LR15" s="65"/>
      <c r="LS15" s="65"/>
      <c r="LT15" s="65"/>
      <c r="LU15" s="65"/>
      <c r="LV15" s="65"/>
      <c r="LW15" s="65"/>
      <c r="LX15" s="65"/>
      <c r="LY15" s="65"/>
    </row>
    <row r="16" spans="1:337" x14ac:dyDescent="0.25">
      <c r="A16" s="72">
        <v>201812</v>
      </c>
      <c r="B16" s="72">
        <v>63016</v>
      </c>
      <c r="C16" s="73" t="s">
        <v>590</v>
      </c>
      <c r="D16" s="66">
        <v>9997215</v>
      </c>
      <c r="E16" s="66">
        <v>-567</v>
      </c>
      <c r="F16" s="66">
        <v>9996648</v>
      </c>
      <c r="G16" s="66">
        <v>247238</v>
      </c>
      <c r="H16" s="66">
        <v>49212</v>
      </c>
      <c r="I16" s="66">
        <v>0</v>
      </c>
      <c r="J16" s="66">
        <v>1533422</v>
      </c>
      <c r="K16" s="66">
        <v>-3651945</v>
      </c>
      <c r="L16" s="66">
        <v>-51282</v>
      </c>
      <c r="M16" s="66">
        <v>-295158</v>
      </c>
      <c r="N16" s="66">
        <v>-2168513</v>
      </c>
      <c r="O16" s="66">
        <v>27811</v>
      </c>
      <c r="P16" s="66">
        <v>-4044930</v>
      </c>
      <c r="Q16" s="66">
        <v>2990</v>
      </c>
      <c r="R16" s="66">
        <v>-4041940</v>
      </c>
      <c r="S16" s="66">
        <v>-3300364</v>
      </c>
      <c r="T16" s="66">
        <v>-3615</v>
      </c>
      <c r="U16" s="66">
        <v>-3303979</v>
      </c>
      <c r="V16" s="66">
        <v>-32357</v>
      </c>
      <c r="W16" s="66">
        <v>0</v>
      </c>
      <c r="X16" s="66">
        <v>-138321</v>
      </c>
      <c r="Y16" s="66">
        <v>-279478</v>
      </c>
      <c r="Z16" s="66">
        <v>863</v>
      </c>
      <c r="AA16" s="66">
        <v>61</v>
      </c>
      <c r="AB16" s="66">
        <v>-416875</v>
      </c>
      <c r="AC16" s="66">
        <v>-113783</v>
      </c>
      <c r="AD16" s="66">
        <v>-52988</v>
      </c>
      <c r="AE16" s="66">
        <v>42668</v>
      </c>
      <c r="AF16" s="66">
        <v>91424</v>
      </c>
      <c r="AG16" s="66">
        <v>176535</v>
      </c>
      <c r="AH16" s="66">
        <v>0</v>
      </c>
      <c r="AI16" s="66">
        <v>0</v>
      </c>
      <c r="AJ16" s="66">
        <v>257639</v>
      </c>
      <c r="AK16" s="66">
        <v>-56764</v>
      </c>
      <c r="AL16" s="66">
        <v>200875</v>
      </c>
      <c r="AM16" s="66">
        <v>569556</v>
      </c>
      <c r="AN16" s="66">
        <v>-2635</v>
      </c>
      <c r="AO16" s="66">
        <v>-27235</v>
      </c>
      <c r="AP16" s="66">
        <v>-527</v>
      </c>
      <c r="AQ16" s="66">
        <v>0</v>
      </c>
      <c r="AR16" s="66">
        <v>539159</v>
      </c>
      <c r="AS16" s="66">
        <v>0</v>
      </c>
      <c r="AT16" s="66">
        <v>-556282</v>
      </c>
      <c r="AU16" s="66">
        <v>16142</v>
      </c>
      <c r="AV16" s="66">
        <v>107031</v>
      </c>
      <c r="AW16" s="66">
        <v>-3059</v>
      </c>
      <c r="AX16" s="66">
        <v>-13881</v>
      </c>
      <c r="AY16" s="66">
        <v>-450049</v>
      </c>
      <c r="AZ16" s="66">
        <v>-8331</v>
      </c>
      <c r="BA16" s="66">
        <v>-15674</v>
      </c>
      <c r="BB16" s="66">
        <v>-26463</v>
      </c>
      <c r="BC16" s="66">
        <v>72</v>
      </c>
      <c r="BD16" s="66">
        <v>-42065</v>
      </c>
      <c r="BE16" s="66">
        <v>3954</v>
      </c>
      <c r="BF16" s="66">
        <v>42668</v>
      </c>
      <c r="BG16" s="66">
        <v>3148</v>
      </c>
      <c r="BH16" s="66">
        <v>3148</v>
      </c>
      <c r="BI16" s="66">
        <v>0</v>
      </c>
      <c r="BJ16" s="66">
        <v>2720553</v>
      </c>
      <c r="BK16" s="66">
        <v>563586</v>
      </c>
      <c r="BL16" s="66">
        <v>3284139</v>
      </c>
      <c r="BM16" s="66">
        <v>4385595</v>
      </c>
      <c r="BN16" s="66">
        <v>5328</v>
      </c>
      <c r="BO16" s="66">
        <v>22138579</v>
      </c>
      <c r="BP16" s="66">
        <v>0</v>
      </c>
      <c r="BQ16" s="66">
        <v>0</v>
      </c>
      <c r="BR16" s="66">
        <v>54067</v>
      </c>
      <c r="BS16" s="66">
        <v>29037663</v>
      </c>
      <c r="BT16" s="66">
        <v>32321802</v>
      </c>
      <c r="BU16" s="66">
        <v>27890417</v>
      </c>
      <c r="BV16" s="66">
        <v>87695</v>
      </c>
      <c r="BW16" s="66">
        <v>104251</v>
      </c>
      <c r="BX16" s="66">
        <v>88781</v>
      </c>
      <c r="BY16" s="66">
        <v>88781</v>
      </c>
      <c r="BZ16" s="66">
        <v>52641</v>
      </c>
      <c r="CA16" s="66">
        <v>3067811</v>
      </c>
      <c r="CB16" s="66">
        <v>57583</v>
      </c>
      <c r="CC16" s="66">
        <v>3371067</v>
      </c>
      <c r="CD16" s="66">
        <v>0</v>
      </c>
      <c r="CE16" s="66">
        <v>0</v>
      </c>
      <c r="CF16" s="66">
        <v>175471</v>
      </c>
      <c r="CG16" s="66">
        <v>151436</v>
      </c>
      <c r="CH16" s="66">
        <v>326907</v>
      </c>
      <c r="CI16" s="66">
        <v>236167</v>
      </c>
      <c r="CJ16" s="66">
        <v>41562</v>
      </c>
      <c r="CK16" s="66">
        <v>277729</v>
      </c>
      <c r="CL16" s="66">
        <v>64201037</v>
      </c>
      <c r="CM16" s="66">
        <v>12100</v>
      </c>
      <c r="CN16" s="66">
        <v>0</v>
      </c>
      <c r="CO16" s="66">
        <v>0</v>
      </c>
      <c r="CP16" s="66">
        <v>0</v>
      </c>
      <c r="CQ16" s="66">
        <v>3582390</v>
      </c>
      <c r="CR16" s="66">
        <v>0</v>
      </c>
      <c r="CS16" s="66">
        <v>3594490</v>
      </c>
      <c r="CT16" s="66">
        <v>480000</v>
      </c>
      <c r="CU16" s="66">
        <v>480000</v>
      </c>
      <c r="CV16" s="66">
        <v>69199</v>
      </c>
      <c r="CW16" s="66">
        <v>20180850</v>
      </c>
      <c r="CX16" s="66">
        <v>23134115</v>
      </c>
      <c r="CY16" s="66">
        <v>33117391</v>
      </c>
      <c r="CZ16" s="66">
        <v>33117391</v>
      </c>
      <c r="DA16" s="66">
        <v>56251506</v>
      </c>
      <c r="DB16" s="66">
        <v>267560</v>
      </c>
      <c r="DC16" s="66">
        <v>2335689</v>
      </c>
      <c r="DD16" s="66">
        <v>32545</v>
      </c>
      <c r="DE16" s="66">
        <v>16091</v>
      </c>
      <c r="DF16" s="66">
        <v>58972590</v>
      </c>
      <c r="DG16" s="66">
        <v>76154</v>
      </c>
      <c r="DH16" s="66">
        <v>0</v>
      </c>
      <c r="DI16" s="66">
        <v>78649</v>
      </c>
      <c r="DJ16" s="66">
        <v>351712</v>
      </c>
      <c r="DK16" s="66">
        <v>1306</v>
      </c>
      <c r="DL16" s="66">
        <v>5689</v>
      </c>
      <c r="DM16" s="66">
        <v>10423</v>
      </c>
      <c r="DN16" s="66">
        <v>1000</v>
      </c>
      <c r="DO16" s="66">
        <v>571298</v>
      </c>
      <c r="DP16" s="66">
        <v>941428</v>
      </c>
      <c r="DQ16" s="66">
        <v>52697</v>
      </c>
      <c r="DR16" s="66">
        <v>64201037</v>
      </c>
      <c r="DS16" s="66">
        <v>9967</v>
      </c>
      <c r="DT16" s="66">
        <v>0</v>
      </c>
      <c r="DU16" s="66">
        <v>0</v>
      </c>
      <c r="DV16" s="66">
        <v>0</v>
      </c>
      <c r="DW16" s="66">
        <v>0</v>
      </c>
      <c r="DX16" s="66">
        <v>2454094</v>
      </c>
      <c r="DY16" s="66">
        <v>0</v>
      </c>
      <c r="DZ16" s="66">
        <v>0</v>
      </c>
      <c r="EA16" s="66">
        <v>16556</v>
      </c>
      <c r="EB16" s="66">
        <v>0</v>
      </c>
      <c r="EC16" s="66">
        <v>0</v>
      </c>
      <c r="ED16" s="66">
        <v>0</v>
      </c>
      <c r="EE16" s="66">
        <v>0</v>
      </c>
      <c r="EF16" s="66">
        <v>0</v>
      </c>
      <c r="EG16" s="66">
        <v>0</v>
      </c>
      <c r="EH16" s="66">
        <v>0</v>
      </c>
      <c r="EI16" s="66">
        <v>0</v>
      </c>
      <c r="EJ16" s="66">
        <v>0</v>
      </c>
      <c r="EK16" s="66">
        <v>0</v>
      </c>
      <c r="EL16" s="66">
        <v>0</v>
      </c>
      <c r="EM16" s="66">
        <v>0</v>
      </c>
      <c r="EN16" s="66">
        <v>0</v>
      </c>
      <c r="EO16" s="66">
        <v>0</v>
      </c>
      <c r="EP16" s="66">
        <v>1216345</v>
      </c>
      <c r="EQ16" s="66">
        <v>1632478</v>
      </c>
      <c r="ER16" s="66">
        <v>104442</v>
      </c>
      <c r="ES16" s="66">
        <v>0</v>
      </c>
      <c r="ET16" s="66">
        <v>2495</v>
      </c>
      <c r="EU16" s="66">
        <v>81183</v>
      </c>
      <c r="EV16" s="66">
        <v>0</v>
      </c>
      <c r="EW16" s="66">
        <v>0</v>
      </c>
      <c r="EX16" s="66">
        <v>0</v>
      </c>
      <c r="EY16" s="66">
        <v>0</v>
      </c>
      <c r="EZ16" s="66">
        <v>0</v>
      </c>
      <c r="FA16" s="66">
        <v>51943469</v>
      </c>
      <c r="FB16" s="66">
        <v>235203</v>
      </c>
      <c r="FC16" s="66">
        <v>52178672</v>
      </c>
      <c r="FD16" s="66">
        <v>-2270050</v>
      </c>
      <c r="FE16" s="66">
        <v>-1654046</v>
      </c>
      <c r="FF16" s="66">
        <v>48254576</v>
      </c>
      <c r="FG16" s="66">
        <v>11411320</v>
      </c>
      <c r="FH16" s="66">
        <v>-1605602</v>
      </c>
      <c r="FI16" s="66">
        <v>-4451861</v>
      </c>
      <c r="FJ16" s="66">
        <v>-168284</v>
      </c>
      <c r="FK16" s="66">
        <v>-47964</v>
      </c>
      <c r="FL16" s="66">
        <v>28792</v>
      </c>
      <c r="FM16" s="66">
        <v>53420977</v>
      </c>
      <c r="FN16" s="66">
        <v>1465611</v>
      </c>
      <c r="FO16" s="66">
        <v>1632478</v>
      </c>
      <c r="FP16" s="66">
        <v>56519066</v>
      </c>
      <c r="FQ16" s="66">
        <v>-267560</v>
      </c>
      <c r="FR16" s="66">
        <v>56251506</v>
      </c>
      <c r="FS16" s="66">
        <v>0</v>
      </c>
      <c r="FT16" s="66"/>
      <c r="FU16" s="66"/>
      <c r="FV16" s="66"/>
      <c r="FW16" s="66"/>
      <c r="FX16" s="66"/>
      <c r="FY16" s="66"/>
      <c r="FZ16" s="66"/>
      <c r="GA16" s="66"/>
      <c r="GB16" s="66"/>
      <c r="GC16" s="66"/>
      <c r="GD16" s="66"/>
      <c r="GE16" s="66"/>
      <c r="GF16" s="66"/>
      <c r="GG16" s="66"/>
      <c r="GH16" s="66"/>
      <c r="GI16" s="66"/>
      <c r="GJ16" s="66"/>
      <c r="GK16" s="66"/>
      <c r="GL16" s="66"/>
      <c r="GM16" s="66"/>
      <c r="GN16" s="66"/>
      <c r="GO16" s="66"/>
      <c r="GP16" s="66"/>
      <c r="GQ16" s="66"/>
      <c r="GR16" s="66"/>
      <c r="GS16" s="66"/>
      <c r="GT16" s="66"/>
      <c r="GU16" s="66"/>
      <c r="GV16" s="66"/>
      <c r="GW16" s="66"/>
      <c r="GX16" s="66"/>
      <c r="GY16" s="66"/>
      <c r="GZ16" s="66"/>
      <c r="HA16" s="66"/>
      <c r="HB16" s="66"/>
      <c r="HC16" s="66"/>
      <c r="HD16" s="66"/>
      <c r="HE16" s="66"/>
      <c r="HF16" s="66"/>
      <c r="HG16" s="66"/>
      <c r="HH16" s="66"/>
      <c r="HI16" s="66"/>
      <c r="HJ16" s="66"/>
      <c r="HK16" s="66"/>
      <c r="HL16" s="66"/>
      <c r="HM16" s="66"/>
      <c r="HN16" s="66"/>
      <c r="HO16" s="66"/>
      <c r="HP16" s="66"/>
      <c r="HQ16" s="66"/>
      <c r="HR16" s="66"/>
      <c r="HS16" s="66"/>
      <c r="HT16" s="66"/>
      <c r="HU16" s="66"/>
      <c r="HV16" s="66"/>
      <c r="HW16" s="66"/>
      <c r="HX16" s="66"/>
      <c r="HY16" s="66"/>
      <c r="HZ16" s="66"/>
      <c r="IA16" s="66"/>
      <c r="IB16" s="66"/>
      <c r="IC16" s="66"/>
      <c r="ID16" s="66"/>
      <c r="IE16" s="66"/>
      <c r="IF16" s="66"/>
      <c r="IG16" s="66"/>
      <c r="IH16" s="66"/>
      <c r="II16" s="66"/>
      <c r="IJ16" s="66"/>
      <c r="IK16" s="66"/>
      <c r="IL16" s="66"/>
      <c r="IM16" s="66"/>
      <c r="IN16" s="66"/>
      <c r="IO16" s="66"/>
      <c r="IP16" s="66"/>
      <c r="IQ16" s="66"/>
      <c r="IR16" s="66"/>
      <c r="IS16" s="66"/>
      <c r="IT16" s="66"/>
      <c r="IU16" s="66"/>
      <c r="IV16" s="66"/>
      <c r="IW16" s="66"/>
      <c r="IX16" s="66"/>
      <c r="IY16" s="66"/>
      <c r="IZ16" s="66"/>
      <c r="JA16" s="66"/>
      <c r="JB16" s="66"/>
      <c r="JC16" s="66"/>
      <c r="JD16" s="66"/>
      <c r="JE16" s="66"/>
      <c r="JF16" s="66"/>
      <c r="JG16" s="66"/>
      <c r="JH16" s="66"/>
      <c r="JI16" s="66"/>
      <c r="JJ16" s="66"/>
      <c r="JK16" s="66"/>
      <c r="JL16" s="66"/>
      <c r="JM16" s="66"/>
      <c r="JN16" s="66"/>
      <c r="JO16" s="66"/>
      <c r="JP16" s="66"/>
      <c r="JQ16" s="66"/>
      <c r="JR16" s="66"/>
      <c r="JS16" s="66"/>
      <c r="JT16" s="66"/>
      <c r="JU16" s="66"/>
      <c r="JV16" s="66"/>
      <c r="JW16" s="66"/>
      <c r="JX16" s="66"/>
      <c r="JY16" s="66"/>
      <c r="JZ16" s="66"/>
      <c r="KA16" s="66"/>
      <c r="KB16" s="66"/>
      <c r="KC16" s="66"/>
      <c r="KD16" s="66"/>
      <c r="KE16" s="66"/>
      <c r="KF16" s="66"/>
      <c r="KG16" s="66"/>
      <c r="KH16" s="66"/>
      <c r="KI16" s="66"/>
      <c r="KJ16" s="66"/>
      <c r="KK16" s="66"/>
      <c r="KL16" s="66"/>
      <c r="KM16" s="66"/>
      <c r="KN16" s="66"/>
      <c r="KO16" s="66"/>
      <c r="KP16" s="66"/>
      <c r="KQ16" s="66"/>
      <c r="KR16" s="66"/>
      <c r="KS16" s="66"/>
      <c r="KT16" s="66"/>
      <c r="KU16" s="66"/>
      <c r="KV16" s="66"/>
      <c r="KW16" s="66"/>
      <c r="KX16" s="66"/>
      <c r="KY16" s="66"/>
      <c r="KZ16" s="66"/>
      <c r="LA16" s="66"/>
      <c r="LB16" s="66"/>
      <c r="LC16" s="66"/>
      <c r="LD16" s="66"/>
      <c r="LE16" s="66"/>
      <c r="LF16" s="65"/>
      <c r="LG16" s="65"/>
      <c r="LH16" s="65"/>
      <c r="LI16" s="65"/>
      <c r="LJ16" s="65"/>
      <c r="LK16" s="65"/>
      <c r="LL16" s="65"/>
      <c r="LM16" s="65"/>
      <c r="LN16" s="65"/>
      <c r="LO16" s="65"/>
      <c r="LP16" s="65"/>
      <c r="LQ16" s="65"/>
      <c r="LR16" s="65"/>
      <c r="LS16" s="65"/>
      <c r="LT16" s="65"/>
      <c r="LU16" s="65"/>
      <c r="LV16" s="65"/>
      <c r="LW16" s="65"/>
      <c r="LX16" s="65"/>
      <c r="LY16" s="65"/>
    </row>
    <row r="17" spans="1:337" x14ac:dyDescent="0.25">
      <c r="A17" s="72">
        <v>201812</v>
      </c>
      <c r="B17" s="72">
        <v>63031</v>
      </c>
      <c r="C17" s="73" t="s">
        <v>591</v>
      </c>
      <c r="D17" s="66">
        <v>51073</v>
      </c>
      <c r="E17" s="66"/>
      <c r="F17" s="66">
        <v>51073</v>
      </c>
      <c r="G17" s="66"/>
      <c r="H17" s="66">
        <v>-4200</v>
      </c>
      <c r="I17" s="66"/>
      <c r="J17" s="66"/>
      <c r="K17" s="66">
        <v>-45454</v>
      </c>
      <c r="L17" s="66">
        <v>11285</v>
      </c>
      <c r="M17" s="66">
        <v>-369</v>
      </c>
      <c r="N17" s="66">
        <v>-38738</v>
      </c>
      <c r="O17" s="66"/>
      <c r="P17" s="66">
        <v>-97705</v>
      </c>
      <c r="Q17" s="66"/>
      <c r="R17" s="66">
        <v>-97705</v>
      </c>
      <c r="S17" s="66">
        <v>94239</v>
      </c>
      <c r="T17" s="66"/>
      <c r="U17" s="66">
        <v>94239</v>
      </c>
      <c r="V17" s="66"/>
      <c r="W17" s="66"/>
      <c r="X17" s="66"/>
      <c r="Y17" s="66">
        <v>-2717</v>
      </c>
      <c r="Z17" s="66"/>
      <c r="AA17" s="66"/>
      <c r="AB17" s="66">
        <v>-2717</v>
      </c>
      <c r="AC17" s="66"/>
      <c r="AD17" s="66">
        <v>6152</v>
      </c>
      <c r="AE17" s="66"/>
      <c r="AF17" s="66"/>
      <c r="AG17" s="66"/>
      <c r="AH17" s="66"/>
      <c r="AI17" s="66"/>
      <c r="AJ17" s="66">
        <v>6152</v>
      </c>
      <c r="AK17" s="66">
        <v>-1377</v>
      </c>
      <c r="AL17" s="66">
        <v>4775</v>
      </c>
      <c r="AM17" s="66"/>
      <c r="AN17" s="66"/>
      <c r="AO17" s="66"/>
      <c r="AP17" s="66"/>
      <c r="AQ17" s="66"/>
      <c r="AR17" s="66"/>
      <c r="AS17" s="66"/>
      <c r="AT17" s="66"/>
      <c r="AU17" s="66"/>
      <c r="AV17" s="66"/>
      <c r="AW17" s="66"/>
      <c r="AX17" s="66"/>
      <c r="AY17" s="66"/>
      <c r="AZ17" s="66"/>
      <c r="BA17" s="66"/>
      <c r="BB17" s="66"/>
      <c r="BC17" s="66"/>
      <c r="BD17" s="66"/>
      <c r="BE17" s="66"/>
      <c r="BF17" s="66"/>
      <c r="BG17" s="66"/>
      <c r="BH17" s="66"/>
      <c r="BI17" s="66"/>
      <c r="BJ17" s="66">
        <v>145237</v>
      </c>
      <c r="BK17" s="66"/>
      <c r="BL17" s="66">
        <v>145237</v>
      </c>
      <c r="BM17" s="66"/>
      <c r="BN17" s="66"/>
      <c r="BO17" s="66">
        <v>834675</v>
      </c>
      <c r="BP17" s="66"/>
      <c r="BQ17" s="66"/>
      <c r="BR17" s="66">
        <v>1337</v>
      </c>
      <c r="BS17" s="66">
        <v>836012</v>
      </c>
      <c r="BT17" s="66">
        <v>981249</v>
      </c>
      <c r="BU17" s="66"/>
      <c r="BV17" s="66"/>
      <c r="BW17" s="66"/>
      <c r="BX17" s="66"/>
      <c r="BY17" s="66"/>
      <c r="BZ17" s="66">
        <v>10932</v>
      </c>
      <c r="CA17" s="66"/>
      <c r="CB17" s="66">
        <v>10454</v>
      </c>
      <c r="CC17" s="66">
        <v>21386</v>
      </c>
      <c r="CD17" s="66">
        <v>12496</v>
      </c>
      <c r="CE17" s="66"/>
      <c r="CF17" s="66">
        <v>732</v>
      </c>
      <c r="CG17" s="66"/>
      <c r="CH17" s="66">
        <v>13228</v>
      </c>
      <c r="CI17" s="66">
        <v>2616</v>
      </c>
      <c r="CJ17" s="66"/>
      <c r="CK17" s="66">
        <v>2616</v>
      </c>
      <c r="CL17" s="66">
        <v>1018479</v>
      </c>
      <c r="CM17" s="66">
        <v>125000</v>
      </c>
      <c r="CN17" s="66"/>
      <c r="CO17" s="66"/>
      <c r="CP17" s="66"/>
      <c r="CQ17" s="66">
        <v>2727</v>
      </c>
      <c r="CR17" s="66"/>
      <c r="CS17" s="66">
        <v>127727</v>
      </c>
      <c r="CT17" s="66"/>
      <c r="CU17" s="66"/>
      <c r="CV17" s="66"/>
      <c r="CW17" s="66"/>
      <c r="CX17" s="66">
        <v>803667</v>
      </c>
      <c r="CY17" s="66"/>
      <c r="CZ17" s="66"/>
      <c r="DA17" s="66">
        <v>803667</v>
      </c>
      <c r="DB17" s="66"/>
      <c r="DC17" s="66"/>
      <c r="DD17" s="66"/>
      <c r="DE17" s="66"/>
      <c r="DF17" s="66">
        <v>803667</v>
      </c>
      <c r="DG17" s="66"/>
      <c r="DH17" s="66"/>
      <c r="DI17" s="66"/>
      <c r="DJ17" s="66">
        <v>1</v>
      </c>
      <c r="DK17" s="66"/>
      <c r="DL17" s="66"/>
      <c r="DM17" s="66">
        <v>77920</v>
      </c>
      <c r="DN17" s="66"/>
      <c r="DO17" s="66">
        <v>9164</v>
      </c>
      <c r="DP17" s="66">
        <v>87085</v>
      </c>
      <c r="DQ17" s="66">
        <v>0</v>
      </c>
      <c r="DR17" s="66">
        <v>1018479</v>
      </c>
      <c r="DS17" s="66"/>
      <c r="DT17" s="66"/>
      <c r="DU17" s="66"/>
      <c r="DV17" s="66"/>
      <c r="DW17" s="66"/>
      <c r="DX17" s="66"/>
      <c r="DY17" s="66"/>
      <c r="DZ17" s="66"/>
      <c r="EA17" s="66"/>
      <c r="EB17" s="66"/>
      <c r="EC17" s="66"/>
      <c r="ED17" s="66"/>
      <c r="EE17" s="66"/>
      <c r="EF17" s="66"/>
      <c r="EG17" s="66"/>
      <c r="EH17" s="66"/>
      <c r="EI17" s="66"/>
      <c r="EJ17" s="66"/>
      <c r="EK17" s="66"/>
      <c r="EL17" s="66"/>
      <c r="EM17" s="66"/>
      <c r="EN17" s="66"/>
      <c r="EO17" s="66"/>
      <c r="EP17" s="66">
        <v>803667</v>
      </c>
      <c r="EQ17" s="66"/>
      <c r="ER17" s="66"/>
      <c r="ES17" s="66"/>
      <c r="ET17" s="66"/>
      <c r="EU17" s="66"/>
      <c r="EV17" s="66"/>
      <c r="EW17" s="66"/>
      <c r="EX17" s="66"/>
      <c r="EY17" s="66"/>
      <c r="EZ17" s="66"/>
      <c r="FA17" s="66">
        <v>897900</v>
      </c>
      <c r="FB17" s="66"/>
      <c r="FC17" s="66">
        <v>897900</v>
      </c>
      <c r="FD17" s="66"/>
      <c r="FE17" s="66"/>
      <c r="FF17" s="66">
        <v>897900</v>
      </c>
      <c r="FG17" s="66">
        <v>51100</v>
      </c>
      <c r="FH17" s="66">
        <v>-44000</v>
      </c>
      <c r="FI17" s="66">
        <v>-97700</v>
      </c>
      <c r="FJ17" s="66">
        <v>-2600</v>
      </c>
      <c r="FK17" s="66">
        <v>1100</v>
      </c>
      <c r="FL17" s="66">
        <v>-2100</v>
      </c>
      <c r="FM17" s="66">
        <v>803700</v>
      </c>
      <c r="FN17" s="66"/>
      <c r="FO17" s="66"/>
      <c r="FP17" s="66">
        <v>803700</v>
      </c>
      <c r="FQ17" s="66"/>
      <c r="FR17" s="66">
        <v>803700</v>
      </c>
      <c r="FS17" s="66"/>
      <c r="FT17" s="66"/>
      <c r="FU17" s="66"/>
      <c r="FV17" s="66"/>
      <c r="FW17" s="66"/>
      <c r="FX17" s="66"/>
      <c r="FY17" s="66"/>
      <c r="FZ17" s="66"/>
      <c r="GA17" s="66"/>
      <c r="GB17" s="66"/>
      <c r="GC17" s="66"/>
      <c r="GD17" s="66"/>
      <c r="GE17" s="66"/>
      <c r="GF17" s="66"/>
      <c r="GG17" s="66"/>
      <c r="GH17" s="66"/>
      <c r="GI17" s="66"/>
      <c r="GJ17" s="66"/>
      <c r="GK17" s="66"/>
      <c r="GL17" s="66"/>
      <c r="GM17" s="66"/>
      <c r="GN17" s="66"/>
      <c r="GO17" s="66"/>
      <c r="GP17" s="66"/>
      <c r="GQ17" s="66"/>
      <c r="GR17" s="66"/>
      <c r="GS17" s="66"/>
      <c r="GT17" s="66"/>
      <c r="GU17" s="66"/>
      <c r="GV17" s="66"/>
      <c r="GW17" s="66"/>
      <c r="GX17" s="66"/>
      <c r="GY17" s="66"/>
      <c r="GZ17" s="66"/>
      <c r="HA17" s="66"/>
      <c r="HB17" s="66"/>
      <c r="HC17" s="66"/>
      <c r="HD17" s="66"/>
      <c r="HE17" s="66"/>
      <c r="HF17" s="66"/>
      <c r="HG17" s="66"/>
      <c r="HH17" s="66"/>
      <c r="HI17" s="66"/>
      <c r="HJ17" s="66"/>
      <c r="HK17" s="66"/>
      <c r="HL17" s="66"/>
      <c r="HM17" s="66"/>
      <c r="HN17" s="66"/>
      <c r="HO17" s="66"/>
      <c r="HP17" s="66"/>
      <c r="HQ17" s="66"/>
      <c r="HR17" s="66"/>
      <c r="HS17" s="66"/>
      <c r="HT17" s="66"/>
      <c r="HU17" s="66"/>
      <c r="HV17" s="66"/>
      <c r="HW17" s="66"/>
      <c r="HX17" s="66"/>
      <c r="HY17" s="66"/>
      <c r="HZ17" s="66"/>
      <c r="IA17" s="66"/>
      <c r="IB17" s="66"/>
      <c r="IC17" s="66"/>
      <c r="ID17" s="66"/>
      <c r="IE17" s="66"/>
      <c r="IF17" s="66"/>
      <c r="IG17" s="66"/>
      <c r="IH17" s="66"/>
      <c r="II17" s="66"/>
      <c r="IJ17" s="66"/>
      <c r="IK17" s="66"/>
      <c r="IL17" s="66"/>
      <c r="IM17" s="66"/>
      <c r="IN17" s="66"/>
      <c r="IO17" s="66"/>
      <c r="IP17" s="66"/>
      <c r="IQ17" s="66"/>
      <c r="IR17" s="66"/>
      <c r="IS17" s="66"/>
      <c r="IT17" s="66"/>
      <c r="IU17" s="66"/>
      <c r="IV17" s="66"/>
      <c r="IW17" s="66"/>
      <c r="IX17" s="66"/>
      <c r="IY17" s="66"/>
      <c r="IZ17" s="66"/>
      <c r="JA17" s="66"/>
      <c r="JB17" s="66"/>
      <c r="JC17" s="66"/>
      <c r="JD17" s="66"/>
      <c r="JE17" s="66"/>
      <c r="JF17" s="66"/>
      <c r="JG17" s="66"/>
      <c r="JH17" s="66"/>
      <c r="JI17" s="66"/>
      <c r="JJ17" s="66"/>
      <c r="JK17" s="66"/>
      <c r="JL17" s="66"/>
      <c r="JM17" s="66"/>
      <c r="JN17" s="66"/>
      <c r="JO17" s="66"/>
      <c r="JP17" s="66"/>
      <c r="JQ17" s="66"/>
      <c r="JR17" s="66"/>
      <c r="JS17" s="66"/>
      <c r="JT17" s="66"/>
      <c r="JU17" s="66"/>
      <c r="JV17" s="66"/>
      <c r="JW17" s="66"/>
      <c r="JX17" s="66"/>
      <c r="JY17" s="66"/>
      <c r="JZ17" s="66"/>
      <c r="KA17" s="66"/>
      <c r="KB17" s="66"/>
      <c r="KC17" s="66"/>
      <c r="KD17" s="66"/>
      <c r="KE17" s="66"/>
      <c r="KF17" s="66"/>
      <c r="KG17" s="66"/>
      <c r="KH17" s="66"/>
      <c r="KI17" s="66"/>
      <c r="KJ17" s="66"/>
      <c r="KK17" s="66"/>
      <c r="KL17" s="66"/>
      <c r="KM17" s="66"/>
      <c r="KN17" s="66"/>
      <c r="KO17" s="66"/>
      <c r="KP17" s="66"/>
      <c r="KQ17" s="66"/>
      <c r="KR17" s="66"/>
      <c r="KS17" s="66"/>
      <c r="KT17" s="66"/>
      <c r="KU17" s="66"/>
      <c r="KV17" s="66"/>
      <c r="KW17" s="66"/>
      <c r="KX17" s="66"/>
      <c r="KY17" s="66"/>
      <c r="KZ17" s="66"/>
      <c r="LA17" s="66"/>
      <c r="LB17" s="66"/>
      <c r="LC17" s="66"/>
      <c r="LD17" s="66"/>
      <c r="LE17" s="66"/>
      <c r="LF17" s="65"/>
      <c r="LG17" s="65"/>
      <c r="LH17" s="65"/>
      <c r="LI17" s="65"/>
      <c r="LJ17" s="65"/>
      <c r="LK17" s="65"/>
      <c r="LL17" s="65"/>
      <c r="LM17" s="65"/>
      <c r="LN17" s="65"/>
      <c r="LO17" s="65"/>
      <c r="LP17" s="65"/>
      <c r="LQ17" s="65"/>
      <c r="LR17" s="65"/>
      <c r="LS17" s="65"/>
      <c r="LT17" s="65"/>
      <c r="LU17" s="65"/>
      <c r="LV17" s="65"/>
      <c r="LW17" s="65"/>
      <c r="LX17" s="65"/>
      <c r="LY17" s="65"/>
    </row>
    <row r="18" spans="1:337" x14ac:dyDescent="0.25">
      <c r="A18" s="72">
        <v>201812</v>
      </c>
      <c r="B18" s="72">
        <v>62983</v>
      </c>
      <c r="C18" s="73" t="s">
        <v>1155</v>
      </c>
      <c r="D18" s="66">
        <v>20025002</v>
      </c>
      <c r="E18" s="66">
        <v>-70467</v>
      </c>
      <c r="F18" s="66">
        <v>19954535</v>
      </c>
      <c r="G18" s="66">
        <v>819582</v>
      </c>
      <c r="H18" s="66">
        <v>81647</v>
      </c>
      <c r="I18" s="66">
        <v>32765</v>
      </c>
      <c r="J18" s="66">
        <v>4431496</v>
      </c>
      <c r="K18" s="66">
        <v>-6883374</v>
      </c>
      <c r="L18" s="66">
        <v>-1272468</v>
      </c>
      <c r="M18" s="66">
        <v>-359214</v>
      </c>
      <c r="N18" s="66">
        <v>-3149566</v>
      </c>
      <c r="O18" s="66">
        <v>770436</v>
      </c>
      <c r="P18" s="66">
        <v>-14332275</v>
      </c>
      <c r="Q18" s="66">
        <v>23768</v>
      </c>
      <c r="R18" s="66">
        <v>-14308507</v>
      </c>
      <c r="S18" s="66">
        <v>-2027349</v>
      </c>
      <c r="T18" s="66">
        <v>-508</v>
      </c>
      <c r="U18" s="66">
        <v>-2027857</v>
      </c>
      <c r="V18" s="66">
        <v>461818</v>
      </c>
      <c r="W18" s="66">
        <v>-347566</v>
      </c>
      <c r="X18" s="66">
        <v>-96540</v>
      </c>
      <c r="Y18" s="66">
        <v>-544982</v>
      </c>
      <c r="Z18" s="66">
        <v>7728</v>
      </c>
      <c r="AA18" s="66">
        <v>0</v>
      </c>
      <c r="AB18" s="66">
        <v>-633794</v>
      </c>
      <c r="AC18" s="66">
        <v>50970</v>
      </c>
      <c r="AD18" s="66">
        <v>770469</v>
      </c>
      <c r="AE18" s="66">
        <v>39987</v>
      </c>
      <c r="AF18" s="66">
        <v>-66858</v>
      </c>
      <c r="AG18" s="66">
        <v>5547</v>
      </c>
      <c r="AH18" s="66">
        <v>-115932</v>
      </c>
      <c r="AI18" s="66">
        <v>0</v>
      </c>
      <c r="AJ18" s="66">
        <v>633213</v>
      </c>
      <c r="AK18" s="66">
        <v>-147053</v>
      </c>
      <c r="AL18" s="66">
        <v>486160</v>
      </c>
      <c r="AM18" s="66">
        <v>91701</v>
      </c>
      <c r="AN18" s="66">
        <v>0</v>
      </c>
      <c r="AO18" s="66">
        <v>1606</v>
      </c>
      <c r="AP18" s="66">
        <v>129</v>
      </c>
      <c r="AQ18" s="66">
        <v>0</v>
      </c>
      <c r="AR18" s="66">
        <v>93436</v>
      </c>
      <c r="AS18" s="66">
        <v>-1209</v>
      </c>
      <c r="AT18" s="66">
        <v>-143668</v>
      </c>
      <c r="AU18" s="66">
        <v>0</v>
      </c>
      <c r="AV18" s="66">
        <v>85943</v>
      </c>
      <c r="AW18" s="66">
        <v>8339</v>
      </c>
      <c r="AX18" s="66">
        <v>0</v>
      </c>
      <c r="AY18" s="66">
        <v>-49386</v>
      </c>
      <c r="AZ18" s="66">
        <v>237</v>
      </c>
      <c r="BA18" s="66">
        <v>-16787</v>
      </c>
      <c r="BB18" s="66">
        <v>0</v>
      </c>
      <c r="BC18" s="66">
        <v>0</v>
      </c>
      <c r="BD18" s="66">
        <v>-16787</v>
      </c>
      <c r="BE18" s="66">
        <v>13696</v>
      </c>
      <c r="BF18" s="66">
        <v>39987</v>
      </c>
      <c r="BG18" s="66">
        <v>18064</v>
      </c>
      <c r="BH18" s="66">
        <v>114141</v>
      </c>
      <c r="BI18" s="66">
        <v>325121</v>
      </c>
      <c r="BJ18" s="66">
        <v>7266458</v>
      </c>
      <c r="BK18" s="66">
        <v>2609397</v>
      </c>
      <c r="BL18" s="66">
        <v>10355006</v>
      </c>
      <c r="BM18" s="66">
        <v>7563696</v>
      </c>
      <c r="BN18" s="66">
        <v>22541124</v>
      </c>
      <c r="BO18" s="66">
        <v>70415801</v>
      </c>
      <c r="BP18" s="66">
        <v>0</v>
      </c>
      <c r="BQ18" s="66">
        <v>0</v>
      </c>
      <c r="BR18" s="66">
        <v>10866884</v>
      </c>
      <c r="BS18" s="66">
        <v>111387505</v>
      </c>
      <c r="BT18" s="66">
        <v>122067632</v>
      </c>
      <c r="BU18" s="66">
        <v>81051187</v>
      </c>
      <c r="BV18" s="66">
        <v>0</v>
      </c>
      <c r="BW18" s="66">
        <v>3708</v>
      </c>
      <c r="BX18" s="66">
        <v>529610</v>
      </c>
      <c r="BY18" s="66">
        <v>529610</v>
      </c>
      <c r="BZ18" s="66">
        <v>473280</v>
      </c>
      <c r="CA18" s="66">
        <v>-177210</v>
      </c>
      <c r="CB18" s="66">
        <v>7013458</v>
      </c>
      <c r="CC18" s="66">
        <v>7842846</v>
      </c>
      <c r="CD18" s="66">
        <v>0</v>
      </c>
      <c r="CE18" s="66">
        <v>0</v>
      </c>
      <c r="CF18" s="66">
        <v>4232436</v>
      </c>
      <c r="CG18" s="66">
        <v>-1</v>
      </c>
      <c r="CH18" s="66">
        <v>4232435</v>
      </c>
      <c r="CI18" s="66">
        <v>717984</v>
      </c>
      <c r="CJ18" s="66">
        <v>344533</v>
      </c>
      <c r="CK18" s="66">
        <v>1062517</v>
      </c>
      <c r="CL18" s="66">
        <v>216370967</v>
      </c>
      <c r="CM18" s="66">
        <v>600000</v>
      </c>
      <c r="CN18" s="66">
        <v>0</v>
      </c>
      <c r="CO18" s="66">
        <v>546501</v>
      </c>
      <c r="CP18" s="66">
        <v>546501</v>
      </c>
      <c r="CQ18" s="66">
        <v>3554629</v>
      </c>
      <c r="CR18" s="66">
        <v>0</v>
      </c>
      <c r="CS18" s="66">
        <v>4701130</v>
      </c>
      <c r="CT18" s="66">
        <v>3341253</v>
      </c>
      <c r="CU18" s="66">
        <v>3825774</v>
      </c>
      <c r="CV18" s="66">
        <v>15678</v>
      </c>
      <c r="CW18" s="66">
        <v>82070699</v>
      </c>
      <c r="CX18" s="66">
        <v>89152688</v>
      </c>
      <c r="CY18" s="66">
        <v>81019859</v>
      </c>
      <c r="CZ18" s="66">
        <v>81047301</v>
      </c>
      <c r="DA18" s="66">
        <v>170199989</v>
      </c>
      <c r="DB18" s="66">
        <v>3022949</v>
      </c>
      <c r="DC18" s="66">
        <v>1168879</v>
      </c>
      <c r="DD18" s="66">
        <v>7941</v>
      </c>
      <c r="DE18" s="66">
        <v>4792</v>
      </c>
      <c r="DF18" s="66">
        <v>174420228</v>
      </c>
      <c r="DG18" s="66">
        <v>553880</v>
      </c>
      <c r="DH18" s="66">
        <v>0</v>
      </c>
      <c r="DI18" s="66">
        <v>553880</v>
      </c>
      <c r="DJ18" s="66">
        <v>83322</v>
      </c>
      <c r="DK18" s="66">
        <v>0</v>
      </c>
      <c r="DL18" s="66">
        <v>18394319</v>
      </c>
      <c r="DM18" s="66">
        <v>203196</v>
      </c>
      <c r="DN18" s="66">
        <v>64779</v>
      </c>
      <c r="DO18" s="66">
        <v>11165013</v>
      </c>
      <c r="DP18" s="66">
        <v>32398779</v>
      </c>
      <c r="DQ18" s="66">
        <v>471176</v>
      </c>
      <c r="DR18" s="66">
        <v>216370967</v>
      </c>
      <c r="DS18" s="66">
        <v>209</v>
      </c>
      <c r="DT18" s="66">
        <v>96077</v>
      </c>
      <c r="DU18" s="66">
        <v>479151</v>
      </c>
      <c r="DV18" s="66">
        <v>0</v>
      </c>
      <c r="DW18" s="66">
        <v>0</v>
      </c>
      <c r="DX18" s="66">
        <v>0</v>
      </c>
      <c r="DY18" s="66">
        <v>0</v>
      </c>
      <c r="DZ18" s="66"/>
      <c r="EA18" s="66">
        <v>3708</v>
      </c>
      <c r="EB18" s="66">
        <v>0</v>
      </c>
      <c r="EC18" s="66">
        <v>0</v>
      </c>
      <c r="ED18" s="66">
        <v>0</v>
      </c>
      <c r="EE18" s="66">
        <v>0</v>
      </c>
      <c r="EF18" s="66">
        <v>0</v>
      </c>
      <c r="EG18" s="66">
        <v>0</v>
      </c>
      <c r="EH18" s="66">
        <v>0</v>
      </c>
      <c r="EI18" s="66">
        <v>0</v>
      </c>
      <c r="EJ18" s="66">
        <v>0</v>
      </c>
      <c r="EK18" s="66">
        <v>0</v>
      </c>
      <c r="EL18" s="66">
        <v>0</v>
      </c>
      <c r="EM18" s="66"/>
      <c r="EN18" s="66">
        <v>484521</v>
      </c>
      <c r="EO18" s="66"/>
      <c r="EP18" s="66">
        <v>478447</v>
      </c>
      <c r="EQ18" s="66">
        <v>6386336</v>
      </c>
      <c r="ER18" s="66">
        <v>217206</v>
      </c>
      <c r="ES18" s="66">
        <v>27442</v>
      </c>
      <c r="ET18" s="66">
        <v>0</v>
      </c>
      <c r="EU18" s="66">
        <v>0</v>
      </c>
      <c r="EV18" s="66">
        <v>0</v>
      </c>
      <c r="EW18" s="66">
        <v>0</v>
      </c>
      <c r="EX18" s="66">
        <v>0</v>
      </c>
      <c r="EY18" s="66">
        <v>18121</v>
      </c>
      <c r="EZ18" s="66">
        <v>2470029</v>
      </c>
      <c r="FA18" s="66">
        <v>167832191</v>
      </c>
      <c r="FB18" s="66">
        <v>3484935</v>
      </c>
      <c r="FC18" s="66">
        <v>171317126</v>
      </c>
      <c r="FD18" s="66">
        <v>-8168954</v>
      </c>
      <c r="FE18" s="66">
        <v>-14868889</v>
      </c>
      <c r="FF18" s="66">
        <v>148279283</v>
      </c>
      <c r="FG18" s="66">
        <v>20936389</v>
      </c>
      <c r="FH18" s="66">
        <v>-1526285</v>
      </c>
      <c r="FI18" s="66">
        <v>-15110564</v>
      </c>
      <c r="FJ18" s="66">
        <v>-1016085</v>
      </c>
      <c r="FK18" s="66">
        <v>488192</v>
      </c>
      <c r="FL18" s="66">
        <v>528938</v>
      </c>
      <c r="FM18" s="66">
        <v>152579868</v>
      </c>
      <c r="FN18" s="66">
        <v>13885090</v>
      </c>
      <c r="FO18" s="66">
        <v>6386336</v>
      </c>
      <c r="FP18" s="66">
        <v>173222937</v>
      </c>
      <c r="FQ18" s="66">
        <v>-3022949</v>
      </c>
      <c r="FR18" s="66">
        <v>170199989</v>
      </c>
      <c r="FS18" s="66">
        <v>371644</v>
      </c>
      <c r="FT18" s="66"/>
      <c r="FU18" s="66"/>
      <c r="FV18" s="66"/>
      <c r="FW18" s="66"/>
      <c r="FX18" s="66"/>
      <c r="FY18" s="66"/>
      <c r="FZ18" s="66"/>
      <c r="GA18" s="66"/>
      <c r="GB18" s="66"/>
      <c r="GC18" s="66"/>
      <c r="GD18" s="66"/>
      <c r="GE18" s="66"/>
      <c r="GF18" s="66"/>
      <c r="GG18" s="66"/>
      <c r="GH18" s="66"/>
      <c r="GI18" s="66"/>
      <c r="GJ18" s="66"/>
      <c r="GK18" s="66"/>
      <c r="GL18" s="66"/>
      <c r="GM18" s="66"/>
      <c r="GN18" s="66"/>
      <c r="GO18" s="66"/>
      <c r="GP18" s="66"/>
      <c r="GQ18" s="66"/>
      <c r="GR18" s="66"/>
      <c r="GS18" s="66"/>
      <c r="GT18" s="66"/>
      <c r="GU18" s="66"/>
      <c r="GV18" s="66"/>
      <c r="GW18" s="66"/>
      <c r="GX18" s="66"/>
      <c r="GY18" s="66"/>
      <c r="GZ18" s="66"/>
      <c r="HA18" s="66"/>
      <c r="HB18" s="66"/>
      <c r="HC18" s="66"/>
      <c r="HD18" s="66"/>
      <c r="HE18" s="66"/>
      <c r="HF18" s="66"/>
      <c r="HG18" s="66"/>
      <c r="HH18" s="66"/>
      <c r="HI18" s="66"/>
      <c r="HJ18" s="66"/>
      <c r="HK18" s="66"/>
      <c r="HL18" s="66"/>
      <c r="HM18" s="66"/>
      <c r="HN18" s="66"/>
      <c r="HO18" s="66"/>
      <c r="HP18" s="66"/>
      <c r="HQ18" s="66"/>
      <c r="HR18" s="66"/>
      <c r="HS18" s="66"/>
      <c r="HT18" s="66"/>
      <c r="HU18" s="66"/>
      <c r="HV18" s="66"/>
      <c r="HW18" s="66"/>
      <c r="HX18" s="66"/>
      <c r="HY18" s="66"/>
      <c r="HZ18" s="66"/>
      <c r="IA18" s="66"/>
      <c r="IB18" s="66"/>
      <c r="IC18" s="66"/>
      <c r="ID18" s="66"/>
      <c r="IE18" s="66"/>
      <c r="IF18" s="66"/>
      <c r="IG18" s="66"/>
      <c r="IH18" s="66"/>
      <c r="II18" s="66"/>
      <c r="IJ18" s="66"/>
      <c r="IK18" s="66"/>
      <c r="IL18" s="66"/>
      <c r="IM18" s="66"/>
      <c r="IN18" s="66"/>
      <c r="IO18" s="66"/>
      <c r="IP18" s="66"/>
      <c r="IQ18" s="66"/>
      <c r="IR18" s="66"/>
      <c r="IS18" s="66"/>
      <c r="IT18" s="66"/>
      <c r="IU18" s="66"/>
      <c r="IV18" s="66"/>
      <c r="IW18" s="66"/>
      <c r="IX18" s="66"/>
      <c r="IY18" s="66"/>
      <c r="IZ18" s="66"/>
      <c r="JA18" s="66"/>
      <c r="JB18" s="66"/>
      <c r="JC18" s="66"/>
      <c r="JD18" s="66"/>
      <c r="JE18" s="66"/>
      <c r="JF18" s="66"/>
      <c r="JG18" s="66"/>
      <c r="JH18" s="66"/>
      <c r="JI18" s="66"/>
      <c r="JJ18" s="66"/>
      <c r="JK18" s="66"/>
      <c r="JL18" s="66"/>
      <c r="JM18" s="66"/>
      <c r="JN18" s="66"/>
      <c r="JO18" s="66"/>
      <c r="JP18" s="66"/>
      <c r="JQ18" s="66"/>
      <c r="JR18" s="66"/>
      <c r="JS18" s="66"/>
      <c r="JT18" s="66"/>
      <c r="JU18" s="66"/>
      <c r="JV18" s="66"/>
      <c r="JW18" s="66"/>
      <c r="JX18" s="66"/>
      <c r="JY18" s="66"/>
      <c r="JZ18" s="66"/>
      <c r="KA18" s="66"/>
      <c r="KB18" s="66"/>
      <c r="KC18" s="66"/>
      <c r="KD18" s="66"/>
      <c r="KE18" s="66"/>
      <c r="KF18" s="66"/>
      <c r="KG18" s="66"/>
      <c r="KH18" s="66"/>
      <c r="KI18" s="66"/>
      <c r="KJ18" s="66"/>
      <c r="KK18" s="66"/>
      <c r="KL18" s="66"/>
      <c r="KM18" s="66"/>
      <c r="KN18" s="66"/>
      <c r="KO18" s="66"/>
      <c r="KP18" s="66"/>
      <c r="KQ18" s="66"/>
      <c r="KR18" s="66"/>
      <c r="KS18" s="66"/>
      <c r="KT18" s="66"/>
      <c r="KU18" s="66"/>
      <c r="KV18" s="66"/>
      <c r="KW18" s="66"/>
      <c r="KX18" s="66"/>
      <c r="KY18" s="66"/>
      <c r="KZ18" s="66"/>
      <c r="LA18" s="66"/>
      <c r="LB18" s="66"/>
      <c r="LC18" s="66"/>
      <c r="LD18" s="66"/>
      <c r="LE18" s="66"/>
      <c r="LF18" s="65"/>
      <c r="LG18" s="65"/>
      <c r="LH18" s="65"/>
      <c r="LI18" s="65"/>
      <c r="LJ18" s="65"/>
      <c r="LK18" s="65"/>
      <c r="LL18" s="65"/>
      <c r="LM18" s="65"/>
      <c r="LN18" s="65"/>
      <c r="LO18" s="65"/>
      <c r="LP18" s="65"/>
      <c r="LQ18" s="65"/>
      <c r="LR18" s="65"/>
      <c r="LS18" s="65"/>
      <c r="LT18" s="65"/>
      <c r="LU18" s="65"/>
      <c r="LV18" s="65"/>
      <c r="LW18" s="65"/>
      <c r="LX18" s="65"/>
      <c r="LY18" s="65"/>
    </row>
    <row r="19" spans="1:337" x14ac:dyDescent="0.25">
      <c r="A19" s="60"/>
      <c r="B19" s="60"/>
      <c r="C19" s="61"/>
      <c r="D19" s="62"/>
      <c r="E19" s="62"/>
      <c r="F19" s="62"/>
      <c r="G19" s="62"/>
      <c r="H19" s="62"/>
      <c r="I19" s="62"/>
      <c r="J19" s="62"/>
      <c r="K19" s="62"/>
      <c r="L19" s="62"/>
      <c r="M19" s="62"/>
      <c r="N19" s="62"/>
      <c r="O19" s="62"/>
      <c r="P19" s="62"/>
      <c r="Q19" s="62"/>
      <c r="R19" s="62"/>
      <c r="S19" s="62"/>
      <c r="T19" s="62"/>
      <c r="U19" s="62"/>
      <c r="V19" s="62"/>
      <c r="W19" s="62"/>
      <c r="X19" s="62"/>
      <c r="Y19" s="62"/>
      <c r="Z19" s="62"/>
      <c r="AA19" s="62"/>
      <c r="AB19" s="62"/>
      <c r="AC19" s="62"/>
      <c r="AD19" s="62"/>
      <c r="AE19" s="62"/>
      <c r="AF19" s="62"/>
      <c r="AG19" s="62"/>
      <c r="AH19" s="62"/>
      <c r="AI19" s="62"/>
      <c r="AJ19" s="62"/>
      <c r="AK19" s="62"/>
      <c r="AL19" s="62"/>
      <c r="AM19" s="62"/>
      <c r="AN19" s="62"/>
      <c r="AO19" s="62"/>
      <c r="AP19" s="62"/>
      <c r="AQ19" s="62"/>
      <c r="AR19" s="62"/>
      <c r="AS19" s="62"/>
      <c r="AT19" s="62"/>
      <c r="AU19" s="62"/>
      <c r="AV19" s="62"/>
      <c r="AW19" s="62"/>
      <c r="AX19" s="62"/>
      <c r="AY19" s="62"/>
      <c r="AZ19" s="62"/>
      <c r="BA19" s="62"/>
      <c r="BB19" s="62"/>
      <c r="BC19" s="62"/>
      <c r="BD19" s="62"/>
      <c r="BE19" s="62"/>
      <c r="BF19" s="62"/>
      <c r="BG19" s="62"/>
      <c r="BH19" s="62"/>
      <c r="BI19" s="62"/>
      <c r="BJ19" s="62"/>
      <c r="BK19" s="62"/>
      <c r="BL19" s="62"/>
      <c r="BM19" s="62"/>
      <c r="BN19" s="62"/>
      <c r="BO19" s="62"/>
      <c r="BP19" s="62"/>
      <c r="BQ19" s="62"/>
      <c r="BR19" s="62"/>
      <c r="BS19" s="62"/>
      <c r="BT19" s="62"/>
      <c r="BU19" s="62"/>
      <c r="BV19" s="62"/>
      <c r="BW19" s="62"/>
      <c r="BX19" s="62"/>
      <c r="BY19" s="62"/>
      <c r="BZ19" s="62"/>
      <c r="CA19" s="62"/>
      <c r="CB19" s="62"/>
      <c r="CC19" s="62"/>
      <c r="CD19" s="62"/>
      <c r="CE19" s="62"/>
      <c r="CF19" s="62"/>
      <c r="CG19" s="62"/>
      <c r="CH19" s="62"/>
      <c r="CI19" s="62"/>
      <c r="CJ19" s="62"/>
      <c r="CK19" s="62"/>
      <c r="CL19" s="62"/>
      <c r="CM19" s="62"/>
      <c r="CN19" s="62"/>
      <c r="CO19" s="62"/>
      <c r="CP19" s="62"/>
      <c r="CQ19" s="62"/>
      <c r="CR19" s="62"/>
      <c r="CS19" s="62"/>
      <c r="CT19" s="62"/>
      <c r="CU19" s="62"/>
      <c r="CV19" s="62"/>
      <c r="CW19" s="62"/>
      <c r="CX19" s="62"/>
      <c r="CY19" s="62"/>
      <c r="CZ19" s="62"/>
      <c r="DA19" s="62"/>
      <c r="DB19" s="62"/>
      <c r="DC19" s="62"/>
      <c r="DD19" s="62"/>
      <c r="DE19" s="62"/>
      <c r="DF19" s="62"/>
      <c r="DG19" s="62"/>
      <c r="DH19" s="62"/>
      <c r="DI19" s="62"/>
      <c r="DJ19" s="62"/>
      <c r="DK19" s="62"/>
      <c r="DL19" s="62"/>
      <c r="DM19" s="62"/>
      <c r="DN19" s="62"/>
      <c r="DO19" s="62"/>
      <c r="DP19" s="62"/>
      <c r="DQ19" s="62"/>
      <c r="DR19" s="62"/>
      <c r="DS19" s="62"/>
      <c r="DT19" s="62"/>
      <c r="DU19" s="62"/>
      <c r="DV19" s="62"/>
      <c r="DW19" s="62"/>
      <c r="DX19" s="62"/>
      <c r="DY19" s="62"/>
      <c r="DZ19" s="62"/>
      <c r="EA19" s="62"/>
      <c r="EB19" s="62"/>
      <c r="EC19" s="62"/>
      <c r="ED19" s="62"/>
      <c r="EE19" s="62"/>
      <c r="EF19" s="62"/>
      <c r="EG19" s="62"/>
      <c r="EH19" s="62"/>
      <c r="EI19" s="62"/>
      <c r="EJ19" s="62"/>
      <c r="EK19" s="62"/>
      <c r="EL19" s="62"/>
      <c r="EM19" s="62"/>
      <c r="EN19" s="62"/>
      <c r="EO19" s="62"/>
      <c r="EP19" s="62"/>
      <c r="EQ19" s="62"/>
      <c r="ER19" s="62"/>
      <c r="ES19" s="62"/>
      <c r="ET19" s="62"/>
      <c r="EU19" s="62"/>
      <c r="EV19" s="62"/>
      <c r="EW19" s="62"/>
      <c r="EX19" s="62"/>
      <c r="EY19" s="62"/>
      <c r="EZ19" s="62"/>
      <c r="FA19" s="62"/>
      <c r="FB19" s="62"/>
      <c r="FC19" s="62"/>
      <c r="FD19" s="62"/>
      <c r="FE19" s="62"/>
      <c r="FF19" s="62"/>
      <c r="FG19" s="62"/>
      <c r="FH19" s="62"/>
      <c r="FI19" s="62"/>
      <c r="FJ19" s="62"/>
      <c r="FK19" s="62"/>
      <c r="FL19" s="62"/>
      <c r="FM19" s="62"/>
      <c r="FN19" s="62"/>
      <c r="FO19" s="62"/>
      <c r="FP19" s="62"/>
      <c r="FQ19" s="62"/>
      <c r="FR19" s="62"/>
      <c r="FS19" s="62"/>
    </row>
    <row r="20" spans="1:337" x14ac:dyDescent="0.25"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  <c r="BS20" s="10"/>
      <c r="BT20" s="10"/>
      <c r="BU20" s="10"/>
      <c r="BV20" s="10"/>
      <c r="BW20" s="10"/>
      <c r="BX20" s="10"/>
      <c r="BY20" s="10"/>
      <c r="BZ20" s="10"/>
      <c r="CA20" s="10"/>
      <c r="CB20" s="10"/>
      <c r="CC20" s="10"/>
      <c r="CD20" s="10"/>
      <c r="CE20" s="10"/>
      <c r="CF20" s="10"/>
      <c r="CG20" s="10"/>
      <c r="CH20" s="10"/>
      <c r="CI20" s="10"/>
      <c r="CJ20" s="10"/>
      <c r="CK20" s="10"/>
      <c r="CL20" s="10"/>
      <c r="CM20" s="10"/>
      <c r="CN20" s="10"/>
      <c r="CO20" s="10"/>
      <c r="CP20" s="10"/>
      <c r="CQ20" s="10"/>
      <c r="CR20" s="10"/>
      <c r="CS20" s="10"/>
      <c r="CT20" s="10"/>
      <c r="CU20" s="10"/>
      <c r="CV20" s="10"/>
      <c r="CW20" s="10"/>
      <c r="CX20" s="10"/>
      <c r="CY20" s="10"/>
      <c r="CZ20" s="10"/>
      <c r="DA20" s="10"/>
      <c r="DB20" s="10"/>
      <c r="DC20" s="10"/>
      <c r="DD20" s="10"/>
      <c r="DE20" s="10"/>
      <c r="DF20" s="10"/>
      <c r="DG20" s="10"/>
      <c r="DH20" s="10"/>
      <c r="DI20" s="10"/>
      <c r="DJ20" s="10"/>
      <c r="DK20" s="10"/>
      <c r="DL20" s="10"/>
      <c r="DM20" s="10"/>
      <c r="DN20" s="10"/>
      <c r="DO20" s="10"/>
      <c r="DP20" s="10"/>
      <c r="DQ20" s="10"/>
      <c r="DR20" s="10"/>
      <c r="DS20" s="10"/>
      <c r="DT20" s="10"/>
      <c r="DU20" s="10"/>
      <c r="DV20" s="10"/>
      <c r="DW20" s="10"/>
      <c r="DX20" s="10"/>
      <c r="DY20" s="10"/>
      <c r="DZ20" s="10"/>
      <c r="EA20" s="10"/>
      <c r="EB20" s="10"/>
      <c r="EC20" s="10"/>
      <c r="ED20" s="10"/>
      <c r="EE20" s="10"/>
      <c r="EF20" s="10"/>
      <c r="EG20" s="10"/>
      <c r="EH20" s="10"/>
      <c r="EI20" s="10"/>
      <c r="EJ20" s="10"/>
      <c r="EK20" s="10"/>
      <c r="EL20" s="10"/>
      <c r="EM20" s="10"/>
      <c r="EN20" s="10"/>
      <c r="EO20" s="10"/>
      <c r="EP20" s="10"/>
      <c r="EQ20" s="10"/>
      <c r="ER20" s="10"/>
      <c r="ES20" s="10"/>
      <c r="ET20" s="10"/>
      <c r="EU20" s="10"/>
      <c r="EV20" s="10"/>
      <c r="EW20" s="10"/>
      <c r="EX20" s="10"/>
      <c r="EY20" s="10"/>
      <c r="EZ20" s="10"/>
      <c r="FA20" s="10"/>
      <c r="FB20" s="10"/>
      <c r="FC20" s="10"/>
      <c r="FD20" s="10"/>
      <c r="FE20" s="10"/>
      <c r="FF20" s="10"/>
      <c r="FG20" s="10"/>
      <c r="FH20" s="10"/>
      <c r="FI20" s="10"/>
      <c r="FJ20" s="10"/>
      <c r="FK20" s="10"/>
      <c r="FL20" s="10"/>
      <c r="FM20" s="10"/>
      <c r="FN20" s="10"/>
      <c r="FO20" s="10"/>
      <c r="FP20" s="10"/>
      <c r="FQ20" s="10"/>
      <c r="FR20" s="10"/>
      <c r="FS20" s="10"/>
    </row>
    <row r="21" spans="1:337" x14ac:dyDescent="0.25"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  <c r="BS21" s="10"/>
      <c r="BT21" s="10"/>
      <c r="BU21" s="10"/>
      <c r="BV21" s="10"/>
      <c r="BW21" s="10"/>
      <c r="BX21" s="10"/>
      <c r="BY21" s="10"/>
      <c r="BZ21" s="10"/>
      <c r="CA21" s="10"/>
      <c r="CB21" s="10"/>
      <c r="CC21" s="10"/>
      <c r="CD21" s="10"/>
      <c r="CE21" s="10"/>
      <c r="CF21" s="10"/>
      <c r="CG21" s="10"/>
      <c r="CH21" s="10"/>
      <c r="CI21" s="10"/>
      <c r="CJ21" s="10"/>
      <c r="CK21" s="10"/>
      <c r="CL21" s="10"/>
      <c r="CM21" s="10"/>
      <c r="CN21" s="10"/>
      <c r="CO21" s="10"/>
      <c r="CP21" s="10"/>
      <c r="CQ21" s="10"/>
      <c r="CR21" s="10"/>
      <c r="CS21" s="10"/>
      <c r="CT21" s="10"/>
      <c r="CU21" s="10"/>
      <c r="CV21" s="10"/>
      <c r="CW21" s="10"/>
      <c r="CX21" s="10"/>
      <c r="CY21" s="10"/>
      <c r="CZ21" s="10"/>
      <c r="DA21" s="10"/>
      <c r="DB21" s="10"/>
      <c r="DC21" s="10"/>
      <c r="DD21" s="10"/>
      <c r="DE21" s="10"/>
      <c r="DF21" s="10"/>
      <c r="DG21" s="10"/>
      <c r="DH21" s="10"/>
      <c r="DI21" s="10"/>
      <c r="DJ21" s="10"/>
      <c r="DK21" s="10"/>
      <c r="DL21" s="10"/>
      <c r="DM21" s="10"/>
      <c r="DN21" s="10"/>
      <c r="DO21" s="10"/>
      <c r="DP21" s="10"/>
      <c r="DQ21" s="10"/>
      <c r="DR21" s="10"/>
      <c r="DS21" s="10"/>
      <c r="DT21" s="10"/>
      <c r="DU21" s="10"/>
      <c r="DV21" s="10"/>
      <c r="DW21" s="10"/>
      <c r="DX21" s="10"/>
      <c r="DY21" s="10"/>
      <c r="DZ21" s="10"/>
      <c r="EA21" s="10"/>
      <c r="EB21" s="10"/>
      <c r="EC21" s="10"/>
      <c r="ED21" s="10"/>
      <c r="EE21" s="10"/>
      <c r="EF21" s="10"/>
      <c r="EG21" s="10"/>
      <c r="EH21" s="10"/>
      <c r="EI21" s="10"/>
      <c r="EJ21" s="10"/>
      <c r="EK21" s="10"/>
      <c r="EL21" s="10"/>
      <c r="EM21" s="10"/>
      <c r="EN21" s="10"/>
      <c r="EO21" s="10"/>
      <c r="EP21" s="10"/>
      <c r="EQ21" s="10"/>
      <c r="ER21" s="10"/>
      <c r="ES21" s="10"/>
      <c r="ET21" s="10"/>
      <c r="EU21" s="10"/>
      <c r="EV21" s="10"/>
      <c r="EW21" s="10"/>
      <c r="EX21" s="10"/>
      <c r="EY21" s="10"/>
      <c r="EZ21" s="10"/>
      <c r="FA21" s="10"/>
      <c r="FB21" s="10"/>
      <c r="FC21" s="10"/>
      <c r="FD21" s="10"/>
      <c r="FE21" s="10"/>
      <c r="FF21" s="10"/>
      <c r="FG21" s="10"/>
      <c r="FH21" s="10"/>
      <c r="FI21" s="10"/>
      <c r="FJ21" s="10"/>
      <c r="FK21" s="10"/>
      <c r="FL21" s="10"/>
      <c r="FM21" s="10"/>
      <c r="FN21" s="10"/>
      <c r="FO21" s="10"/>
      <c r="FP21" s="10"/>
      <c r="FQ21" s="10"/>
      <c r="FR21" s="10"/>
      <c r="FS21" s="10"/>
    </row>
    <row r="22" spans="1:337" x14ac:dyDescent="0.25"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  <c r="BO22" s="10"/>
      <c r="BP22" s="10"/>
      <c r="BQ22" s="10"/>
      <c r="BR22" s="10"/>
      <c r="BS22" s="10"/>
      <c r="BT22" s="10"/>
      <c r="BU22" s="10"/>
      <c r="BV22" s="10"/>
      <c r="BW22" s="10"/>
      <c r="BX22" s="10"/>
      <c r="BY22" s="10"/>
      <c r="BZ22" s="10"/>
      <c r="CA22" s="10"/>
      <c r="CB22" s="10"/>
      <c r="CC22" s="10"/>
      <c r="CD22" s="10"/>
      <c r="CE22" s="10"/>
      <c r="CF22" s="10"/>
      <c r="CG22" s="10"/>
      <c r="CH22" s="10"/>
      <c r="CI22" s="10"/>
      <c r="CJ22" s="10"/>
      <c r="CK22" s="10"/>
      <c r="CL22" s="10"/>
      <c r="CM22" s="10"/>
      <c r="CN22" s="10"/>
      <c r="CO22" s="10"/>
      <c r="CP22" s="10"/>
      <c r="CQ22" s="10"/>
      <c r="CR22" s="10"/>
      <c r="CS22" s="10"/>
      <c r="CT22" s="10"/>
      <c r="CU22" s="10"/>
      <c r="CV22" s="10"/>
      <c r="CW22" s="10"/>
      <c r="CX22" s="10"/>
      <c r="CY22" s="10"/>
      <c r="CZ22" s="10"/>
      <c r="DA22" s="10"/>
      <c r="DB22" s="10"/>
      <c r="DC22" s="10"/>
      <c r="DD22" s="10"/>
      <c r="DE22" s="10"/>
      <c r="DF22" s="10"/>
      <c r="DG22" s="10"/>
      <c r="DH22" s="10"/>
      <c r="DI22" s="10"/>
      <c r="DJ22" s="10"/>
      <c r="DK22" s="10"/>
      <c r="DL22" s="10"/>
      <c r="DM22" s="10"/>
      <c r="DN22" s="10"/>
      <c r="DO22" s="10"/>
      <c r="DP22" s="10"/>
      <c r="DQ22" s="10"/>
      <c r="DR22" s="10"/>
      <c r="DS22" s="10"/>
      <c r="DT22" s="10"/>
      <c r="DU22" s="10"/>
      <c r="DV22" s="10"/>
      <c r="DW22" s="10"/>
      <c r="DX22" s="10"/>
      <c r="DY22" s="10"/>
      <c r="DZ22" s="10"/>
      <c r="EA22" s="10"/>
      <c r="EB22" s="10"/>
      <c r="EC22" s="10"/>
      <c r="ED22" s="10"/>
      <c r="EE22" s="10"/>
      <c r="EF22" s="10"/>
      <c r="EG22" s="10"/>
      <c r="EH22" s="10"/>
      <c r="EI22" s="10"/>
      <c r="EJ22" s="10"/>
      <c r="EK22" s="10"/>
      <c r="EL22" s="10"/>
      <c r="EM22" s="10"/>
      <c r="EN22" s="10"/>
      <c r="EO22" s="10"/>
      <c r="EP22" s="10"/>
      <c r="EQ22" s="10"/>
      <c r="ER22" s="10"/>
      <c r="ES22" s="10"/>
      <c r="ET22" s="10"/>
      <c r="EU22" s="10"/>
      <c r="EV22" s="10"/>
      <c r="EW22" s="10"/>
      <c r="EX22" s="10"/>
      <c r="EY22" s="10"/>
      <c r="EZ22" s="10"/>
      <c r="FA22" s="10"/>
      <c r="FB22" s="10"/>
      <c r="FC22" s="10"/>
      <c r="FD22" s="10"/>
      <c r="FE22" s="10"/>
      <c r="FF22" s="10"/>
      <c r="FG22" s="10"/>
      <c r="FH22" s="10"/>
      <c r="FI22" s="10"/>
      <c r="FJ22" s="10"/>
      <c r="FK22" s="10"/>
      <c r="FL22" s="10"/>
      <c r="FM22" s="10"/>
      <c r="FN22" s="10"/>
      <c r="FO22" s="10"/>
      <c r="FP22" s="10"/>
      <c r="FQ22" s="10"/>
      <c r="FR22" s="10"/>
      <c r="FS22" s="10"/>
    </row>
    <row r="23" spans="1:337" x14ac:dyDescent="0.25"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  <c r="BN23" s="10"/>
      <c r="BO23" s="10"/>
      <c r="BP23" s="10"/>
      <c r="BQ23" s="10"/>
      <c r="BR23" s="10"/>
      <c r="BS23" s="10"/>
      <c r="BT23" s="10"/>
      <c r="BU23" s="10"/>
      <c r="BV23" s="10"/>
      <c r="BW23" s="10"/>
      <c r="BX23" s="10"/>
      <c r="BY23" s="10"/>
      <c r="BZ23" s="10"/>
      <c r="CA23" s="10"/>
      <c r="CB23" s="10"/>
      <c r="CC23" s="10"/>
      <c r="CD23" s="10"/>
      <c r="CE23" s="10"/>
      <c r="CF23" s="10"/>
      <c r="CG23" s="10"/>
      <c r="CH23" s="10"/>
      <c r="CI23" s="10"/>
      <c r="CJ23" s="10"/>
      <c r="CK23" s="10"/>
      <c r="CL23" s="10"/>
      <c r="CM23" s="10"/>
      <c r="CN23" s="10"/>
      <c r="CO23" s="10"/>
      <c r="CP23" s="10"/>
      <c r="CQ23" s="10"/>
      <c r="CR23" s="10"/>
      <c r="CS23" s="10"/>
      <c r="CT23" s="10"/>
      <c r="CU23" s="10"/>
      <c r="CV23" s="10"/>
      <c r="CW23" s="10"/>
      <c r="CX23" s="10"/>
      <c r="CY23" s="10"/>
      <c r="CZ23" s="10"/>
      <c r="DA23" s="10"/>
      <c r="DB23" s="10"/>
      <c r="DC23" s="10"/>
      <c r="DD23" s="10"/>
      <c r="DE23" s="10"/>
      <c r="DF23" s="10"/>
      <c r="DG23" s="10"/>
      <c r="DH23" s="10"/>
      <c r="DI23" s="10"/>
      <c r="DJ23" s="10"/>
      <c r="DK23" s="10"/>
      <c r="DL23" s="10"/>
      <c r="DM23" s="10"/>
      <c r="DN23" s="10"/>
      <c r="DO23" s="10"/>
      <c r="DP23" s="10"/>
      <c r="DQ23" s="10"/>
      <c r="DR23" s="10"/>
      <c r="DS23" s="10"/>
      <c r="DT23" s="10"/>
      <c r="DU23" s="10"/>
      <c r="DV23" s="10"/>
      <c r="DW23" s="10"/>
      <c r="DX23" s="10"/>
      <c r="DY23" s="10"/>
      <c r="DZ23" s="10"/>
      <c r="EA23" s="10"/>
      <c r="EB23" s="10"/>
      <c r="EC23" s="10"/>
      <c r="ED23" s="10"/>
      <c r="EE23" s="10"/>
      <c r="EF23" s="10"/>
      <c r="EG23" s="10"/>
      <c r="EH23" s="10"/>
      <c r="EI23" s="10"/>
      <c r="EJ23" s="10"/>
      <c r="EK23" s="10"/>
      <c r="EL23" s="10"/>
      <c r="EM23" s="10"/>
      <c r="EN23" s="10"/>
      <c r="EO23" s="10"/>
      <c r="EP23" s="10"/>
      <c r="EQ23" s="10"/>
      <c r="ER23" s="10"/>
      <c r="ES23" s="10"/>
      <c r="ET23" s="10"/>
      <c r="EU23" s="10"/>
      <c r="EV23" s="10"/>
      <c r="EW23" s="10"/>
      <c r="EX23" s="10"/>
      <c r="EY23" s="10"/>
      <c r="EZ23" s="10"/>
      <c r="FA23" s="10"/>
      <c r="FB23" s="10"/>
      <c r="FC23" s="10"/>
      <c r="FD23" s="10"/>
      <c r="FE23" s="10"/>
      <c r="FF23" s="10"/>
      <c r="FG23" s="10"/>
      <c r="FH23" s="10"/>
      <c r="FI23" s="10"/>
      <c r="FJ23" s="10"/>
      <c r="FK23" s="10"/>
      <c r="FL23" s="10"/>
      <c r="FM23" s="10"/>
      <c r="FN23" s="10"/>
      <c r="FO23" s="10"/>
      <c r="FP23" s="10"/>
      <c r="FQ23" s="10"/>
      <c r="FR23" s="10"/>
      <c r="FS23" s="10"/>
    </row>
  </sheetData>
  <sheetProtection algorithmName="SHA-512" hashValue="HkPQa5SqfBZm5jEx+xoOfg1MzLcV/t7FPU5dw30CcWaIz92oaoWpLXYE5EZbdjgnPDsY50Ir7Q7+vY3KatyltA==" saltValue="p4nS2cMHy7rqOMNC6QNZYQ==" spinCount="100000" sheet="1" objects="1" scenarios="1"/>
  <sortState ref="A2:LY23">
    <sortCondition ref="C2:C23"/>
  </sortState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P14"/>
  <sheetViews>
    <sheetView workbookViewId="0">
      <pane xSplit="3" ySplit="1" topLeftCell="FL2" activePane="bottomRight" state="frozen"/>
      <selection pane="topRight" activeCell="D1" sqref="D1"/>
      <selection pane="bottomLeft" activeCell="A2" sqref="A2"/>
      <selection pane="bottomRight"/>
    </sheetView>
  </sheetViews>
  <sheetFormatPr defaultRowHeight="15" x14ac:dyDescent="0.25"/>
  <cols>
    <col min="1" max="1" width="8" bestFit="1" customWidth="1"/>
    <col min="2" max="2" width="6" bestFit="1" customWidth="1"/>
    <col min="3" max="3" width="58.85546875" customWidth="1"/>
    <col min="4" max="4" width="19.42578125" bestFit="1" customWidth="1"/>
    <col min="5" max="5" width="16.7109375" bestFit="1" customWidth="1"/>
    <col min="6" max="6" width="19.42578125" bestFit="1" customWidth="1"/>
    <col min="7" max="7" width="19.140625" bestFit="1" customWidth="1"/>
    <col min="8" max="8" width="19.7109375" bestFit="1" customWidth="1"/>
    <col min="9" max="9" width="20.42578125" bestFit="1" customWidth="1"/>
    <col min="10" max="10" width="21.42578125" bestFit="1" customWidth="1"/>
    <col min="11" max="11" width="19.7109375" bestFit="1" customWidth="1"/>
    <col min="12" max="12" width="18.28515625" bestFit="1" customWidth="1"/>
    <col min="13" max="13" width="21.42578125" bestFit="1" customWidth="1"/>
    <col min="14" max="14" width="19.7109375" bestFit="1" customWidth="1"/>
    <col min="15" max="15" width="21.42578125" bestFit="1" customWidth="1"/>
    <col min="16" max="18" width="20.42578125" bestFit="1" customWidth="1"/>
    <col min="19" max="19" width="19.85546875" bestFit="1" customWidth="1"/>
    <col min="20" max="20" width="20.42578125" bestFit="1" customWidth="1"/>
    <col min="21" max="21" width="19.85546875" bestFit="1" customWidth="1"/>
    <col min="22" max="22" width="20.42578125" bestFit="1" customWidth="1"/>
    <col min="23" max="23" width="18.28515625" bestFit="1" customWidth="1"/>
    <col min="24" max="24" width="20.42578125" bestFit="1" customWidth="1"/>
    <col min="25" max="25" width="19.42578125" bestFit="1" customWidth="1"/>
    <col min="26" max="26" width="14.140625" bestFit="1" customWidth="1"/>
    <col min="27" max="27" width="15.7109375" bestFit="1" customWidth="1"/>
    <col min="28" max="28" width="17.140625" bestFit="1" customWidth="1"/>
    <col min="29" max="29" width="19.85546875" bestFit="1" customWidth="1"/>
    <col min="30" max="30" width="19.7109375" bestFit="1" customWidth="1"/>
    <col min="31" max="31" width="19.42578125" bestFit="1" customWidth="1"/>
    <col min="32" max="32" width="21.42578125" bestFit="1" customWidth="1"/>
    <col min="33" max="33" width="20.42578125" bestFit="1" customWidth="1"/>
    <col min="34" max="34" width="14" bestFit="1" customWidth="1"/>
    <col min="35" max="36" width="20.42578125" bestFit="1" customWidth="1"/>
    <col min="37" max="37" width="18.28515625" bestFit="1" customWidth="1"/>
    <col min="38" max="39" width="20.42578125" bestFit="1" customWidth="1"/>
    <col min="40" max="40" width="16.28515625" bestFit="1" customWidth="1"/>
    <col min="41" max="41" width="20.42578125" bestFit="1" customWidth="1"/>
    <col min="42" max="42" width="16.7109375" bestFit="1" customWidth="1"/>
    <col min="43" max="43" width="19.42578125" bestFit="1" customWidth="1"/>
    <col min="44" max="44" width="20.42578125" bestFit="1" customWidth="1"/>
    <col min="45" max="45" width="19.42578125" bestFit="1" customWidth="1"/>
    <col min="46" max="46" width="20.42578125" bestFit="1" customWidth="1"/>
    <col min="47" max="47" width="15.42578125" bestFit="1" customWidth="1"/>
    <col min="48" max="48" width="16.42578125" bestFit="1" customWidth="1"/>
    <col min="49" max="49" width="18.5703125" bestFit="1" customWidth="1"/>
    <col min="50" max="51" width="19.42578125" bestFit="1" customWidth="1"/>
    <col min="52" max="52" width="17.85546875" bestFit="1" customWidth="1"/>
    <col min="53" max="53" width="16.7109375" bestFit="1" customWidth="1"/>
    <col min="54" max="54" width="19.42578125" bestFit="1" customWidth="1"/>
    <col min="55" max="55" width="14.5703125" bestFit="1" customWidth="1"/>
    <col min="56" max="56" width="15.7109375" bestFit="1" customWidth="1"/>
    <col min="57" max="57" width="15.42578125" bestFit="1" customWidth="1"/>
    <col min="58" max="58" width="19.42578125" bestFit="1" customWidth="1"/>
    <col min="59" max="59" width="16.7109375" bestFit="1" customWidth="1"/>
    <col min="60" max="60" width="19.140625" bestFit="1" customWidth="1"/>
    <col min="61" max="61" width="21.140625" bestFit="1" customWidth="1"/>
    <col min="62" max="62" width="21" bestFit="1" customWidth="1"/>
    <col min="63" max="63" width="21.140625" bestFit="1" customWidth="1"/>
    <col min="64" max="64" width="21" bestFit="1" customWidth="1"/>
    <col min="65" max="66" width="20.140625" bestFit="1" customWidth="1"/>
    <col min="67" max="67" width="20" bestFit="1" customWidth="1"/>
    <col min="68" max="69" width="19.140625" bestFit="1" customWidth="1"/>
    <col min="70" max="70" width="20.140625" bestFit="1" customWidth="1"/>
    <col min="71" max="71" width="21.140625" bestFit="1" customWidth="1"/>
    <col min="72" max="72" width="21" bestFit="1" customWidth="1"/>
    <col min="73" max="73" width="21.42578125" bestFit="1" customWidth="1"/>
    <col min="74" max="74" width="18.5703125" bestFit="1" customWidth="1"/>
    <col min="75" max="75" width="20.140625" bestFit="1" customWidth="1"/>
    <col min="76" max="76" width="17.5703125" bestFit="1" customWidth="1"/>
    <col min="77" max="77" width="17.85546875" bestFit="1" customWidth="1"/>
    <col min="78" max="78" width="19.140625" bestFit="1" customWidth="1"/>
    <col min="79" max="79" width="19.42578125" bestFit="1" customWidth="1"/>
    <col min="80" max="81" width="19.140625" bestFit="1" customWidth="1"/>
    <col min="82" max="83" width="19" bestFit="1" customWidth="1"/>
    <col min="84" max="84" width="17.5703125" bestFit="1" customWidth="1"/>
    <col min="85" max="85" width="19.42578125" bestFit="1" customWidth="1"/>
    <col min="86" max="86" width="19" bestFit="1" customWidth="1"/>
    <col min="87" max="87" width="17.85546875" bestFit="1" customWidth="1"/>
    <col min="88" max="88" width="19.42578125" bestFit="1" customWidth="1"/>
    <col min="89" max="89" width="21.140625" bestFit="1" customWidth="1"/>
    <col min="90" max="90" width="21" bestFit="1" customWidth="1"/>
    <col min="91" max="93" width="19.42578125" bestFit="1" customWidth="1"/>
    <col min="94" max="96" width="20.140625" bestFit="1" customWidth="1"/>
    <col min="97" max="97" width="20" bestFit="1" customWidth="1"/>
    <col min="98" max="98" width="20.140625" bestFit="1" customWidth="1"/>
    <col min="99" max="99" width="19" bestFit="1" customWidth="1"/>
    <col min="100" max="104" width="20.140625" bestFit="1" customWidth="1"/>
    <col min="105" max="105" width="20" bestFit="1" customWidth="1"/>
    <col min="106" max="106" width="20.140625" bestFit="1" customWidth="1"/>
    <col min="107" max="107" width="20.42578125" bestFit="1" customWidth="1"/>
    <col min="108" max="108" width="13" bestFit="1" customWidth="1"/>
    <col min="109" max="109" width="20.140625" bestFit="1" customWidth="1"/>
    <col min="110" max="110" width="20" bestFit="1" customWidth="1"/>
    <col min="111" max="112" width="20.140625" bestFit="1" customWidth="1"/>
    <col min="113" max="113" width="16.28515625" bestFit="1" customWidth="1"/>
    <col min="114" max="114" width="15.28515625" bestFit="1" customWidth="1"/>
    <col min="115" max="115" width="19.140625" bestFit="1" customWidth="1"/>
    <col min="116" max="116" width="19" bestFit="1" customWidth="1"/>
    <col min="117" max="118" width="19.140625" bestFit="1" customWidth="1"/>
    <col min="119" max="119" width="20.140625" bestFit="1" customWidth="1"/>
    <col min="120" max="120" width="20" bestFit="1" customWidth="1"/>
    <col min="121" max="121" width="21.140625" bestFit="1" customWidth="1"/>
    <col min="122" max="122" width="21" bestFit="1" customWidth="1"/>
    <col min="123" max="123" width="19.42578125" bestFit="1" customWidth="1"/>
    <col min="124" max="124" width="20.42578125" bestFit="1" customWidth="1"/>
    <col min="125" max="125" width="17.5703125" bestFit="1" customWidth="1"/>
    <col min="126" max="126" width="19.140625" bestFit="1" customWidth="1"/>
    <col min="127" max="127" width="14.28515625" bestFit="1" customWidth="1"/>
    <col min="128" max="128" width="19.140625" bestFit="1" customWidth="1"/>
    <col min="129" max="129" width="15.5703125" bestFit="1" customWidth="1"/>
    <col min="130" max="130" width="15" bestFit="1" customWidth="1"/>
    <col min="131" max="131" width="19.42578125" bestFit="1" customWidth="1"/>
    <col min="132" max="132" width="16.7109375" bestFit="1" customWidth="1"/>
    <col min="133" max="133" width="13.85546875" bestFit="1" customWidth="1"/>
    <col min="134" max="134" width="17.5703125" bestFit="1" customWidth="1"/>
    <col min="135" max="135" width="15.7109375" bestFit="1" customWidth="1"/>
    <col min="136" max="136" width="16.28515625" bestFit="1" customWidth="1"/>
    <col min="137" max="137" width="14" bestFit="1" customWidth="1"/>
    <col min="138" max="138" width="14.42578125" bestFit="1" customWidth="1"/>
    <col min="139" max="139" width="15" bestFit="1" customWidth="1"/>
    <col min="140" max="140" width="15.7109375" bestFit="1" customWidth="1"/>
    <col min="141" max="141" width="19.140625" bestFit="1" customWidth="1"/>
    <col min="142" max="142" width="16.42578125" bestFit="1" customWidth="1"/>
    <col min="143" max="143" width="19.42578125" bestFit="1" customWidth="1"/>
    <col min="144" max="144" width="19.140625" bestFit="1" customWidth="1"/>
    <col min="145" max="145" width="14" bestFit="1" customWidth="1"/>
    <col min="146" max="147" width="20.140625" bestFit="1" customWidth="1"/>
    <col min="148" max="148" width="19.42578125" bestFit="1" customWidth="1"/>
    <col min="149" max="149" width="15.42578125" bestFit="1" customWidth="1"/>
    <col min="150" max="150" width="13.85546875" bestFit="1" customWidth="1"/>
    <col min="151" max="151" width="19.42578125" bestFit="1" customWidth="1"/>
    <col min="152" max="152" width="15.5703125" bestFit="1" customWidth="1"/>
    <col min="153" max="153" width="17.85546875" bestFit="1" customWidth="1"/>
    <col min="154" max="154" width="15.7109375" bestFit="1" customWidth="1"/>
    <col min="155" max="155" width="14.5703125" bestFit="1" customWidth="1"/>
    <col min="156" max="156" width="13" bestFit="1" customWidth="1"/>
    <col min="157" max="157" width="20.42578125" bestFit="1" customWidth="1"/>
    <col min="158" max="158" width="19.42578125" bestFit="1" customWidth="1"/>
    <col min="159" max="159" width="20.42578125" bestFit="1" customWidth="1"/>
    <col min="160" max="160" width="20.7109375" bestFit="1" customWidth="1"/>
    <col min="161" max="161" width="20.140625" bestFit="1" customWidth="1"/>
    <col min="162" max="162" width="20.5703125" bestFit="1" customWidth="1"/>
    <col min="163" max="163" width="19.42578125" bestFit="1" customWidth="1"/>
    <col min="164" max="166" width="20.5703125" bestFit="1" customWidth="1"/>
    <col min="167" max="167" width="19.5703125" bestFit="1" customWidth="1"/>
    <col min="168" max="168" width="20.5703125" bestFit="1" customWidth="1"/>
    <col min="169" max="169" width="20.42578125" bestFit="1" customWidth="1"/>
    <col min="170" max="170" width="20.28515625" bestFit="1" customWidth="1"/>
    <col min="171" max="171" width="20.5703125" bestFit="1" customWidth="1"/>
    <col min="172" max="172" width="20.42578125" bestFit="1" customWidth="1"/>
    <col min="173" max="173" width="20.140625" bestFit="1" customWidth="1"/>
    <col min="174" max="174" width="20.42578125" bestFit="1" customWidth="1"/>
    <col min="175" max="175" width="18.140625" bestFit="1" customWidth="1"/>
    <col min="176" max="176" width="19" bestFit="1" customWidth="1"/>
    <col min="177" max="177" width="17.42578125" bestFit="1" customWidth="1"/>
    <col min="178" max="178" width="16.28515625" bestFit="1" customWidth="1"/>
    <col min="179" max="179" width="17.42578125" bestFit="1" customWidth="1"/>
    <col min="180" max="180" width="16.28515625" bestFit="1" customWidth="1"/>
    <col min="181" max="182" width="19" bestFit="1" customWidth="1"/>
    <col min="183" max="183" width="16.28515625" bestFit="1" customWidth="1"/>
    <col min="184" max="186" width="17.42578125" bestFit="1" customWidth="1"/>
    <col min="187" max="188" width="19" bestFit="1" customWidth="1"/>
    <col min="189" max="189" width="17.42578125" bestFit="1" customWidth="1"/>
    <col min="190" max="190" width="11.5703125" bestFit="1" customWidth="1"/>
    <col min="191" max="193" width="19" bestFit="1" customWidth="1"/>
    <col min="194" max="194" width="11.5703125" bestFit="1" customWidth="1"/>
    <col min="195" max="196" width="17.42578125" bestFit="1" customWidth="1"/>
    <col min="197" max="197" width="11.5703125" bestFit="1" customWidth="1"/>
    <col min="198" max="199" width="13.7109375" bestFit="1" customWidth="1"/>
    <col min="200" max="200" width="11.5703125" bestFit="1" customWidth="1"/>
    <col min="201" max="202" width="19" bestFit="1" customWidth="1"/>
    <col min="203" max="205" width="17.42578125" bestFit="1" customWidth="1"/>
    <col min="206" max="206" width="15.28515625" bestFit="1" customWidth="1"/>
    <col min="207" max="207" width="16" bestFit="1" customWidth="1"/>
    <col min="208" max="209" width="17" bestFit="1" customWidth="1"/>
    <col min="210" max="210" width="11.5703125" bestFit="1" customWidth="1"/>
    <col min="211" max="211" width="18.140625" bestFit="1" customWidth="1"/>
    <col min="212" max="212" width="17" bestFit="1" customWidth="1"/>
    <col min="213" max="213" width="16" bestFit="1" customWidth="1"/>
    <col min="214" max="214" width="18.140625" bestFit="1" customWidth="1"/>
    <col min="215" max="215" width="11.5703125" bestFit="1" customWidth="1"/>
    <col min="216" max="216" width="18.140625" bestFit="1" customWidth="1"/>
    <col min="217" max="217" width="19.7109375" bestFit="1" customWidth="1"/>
    <col min="218" max="218" width="11.5703125" bestFit="1" customWidth="1"/>
    <col min="219" max="219" width="16" bestFit="1" customWidth="1"/>
    <col min="220" max="220" width="18.140625" bestFit="1" customWidth="1"/>
    <col min="221" max="221" width="11.5703125" bestFit="1" customWidth="1"/>
    <col min="222" max="222" width="16" bestFit="1" customWidth="1"/>
    <col min="223" max="223" width="18.140625" bestFit="1" customWidth="1"/>
    <col min="224" max="225" width="11.5703125" bestFit="1" customWidth="1"/>
    <col min="226" max="227" width="17" bestFit="1" customWidth="1"/>
    <col min="228" max="228" width="14.42578125" bestFit="1" customWidth="1"/>
    <col min="229" max="229" width="16" bestFit="1" customWidth="1"/>
    <col min="230" max="230" width="11.5703125" bestFit="1" customWidth="1"/>
    <col min="231" max="231" width="16" bestFit="1" customWidth="1"/>
    <col min="232" max="233" width="17" bestFit="1" customWidth="1"/>
    <col min="234" max="234" width="18.140625" bestFit="1" customWidth="1"/>
    <col min="235" max="235" width="19.7109375" bestFit="1" customWidth="1"/>
    <col min="236" max="236" width="18.140625" bestFit="1" customWidth="1"/>
    <col min="237" max="239" width="19.7109375" bestFit="1" customWidth="1"/>
    <col min="240" max="240" width="11.5703125" bestFit="1" customWidth="1"/>
    <col min="241" max="241" width="17" bestFit="1" customWidth="1"/>
    <col min="242" max="242" width="11.5703125" bestFit="1" customWidth="1"/>
    <col min="243" max="243" width="19.7109375" bestFit="1" customWidth="1"/>
    <col min="244" max="244" width="15.28515625" bestFit="1" customWidth="1"/>
    <col min="245" max="245" width="19" bestFit="1" customWidth="1"/>
    <col min="246" max="247" width="17.42578125" bestFit="1" customWidth="1"/>
    <col min="248" max="249" width="15.28515625" bestFit="1" customWidth="1"/>
    <col min="250" max="250" width="17.42578125" bestFit="1" customWidth="1"/>
    <col min="251" max="251" width="16.28515625" bestFit="1" customWidth="1"/>
    <col min="252" max="252" width="19" bestFit="1" customWidth="1"/>
    <col min="253" max="253" width="17.42578125" bestFit="1" customWidth="1"/>
    <col min="254" max="254" width="18.140625" bestFit="1" customWidth="1"/>
    <col min="255" max="255" width="19.7109375" bestFit="1" customWidth="1"/>
    <col min="256" max="256" width="18.140625" bestFit="1" customWidth="1"/>
    <col min="257" max="257" width="16" bestFit="1" customWidth="1"/>
    <col min="258" max="258" width="17" bestFit="1" customWidth="1"/>
    <col min="259" max="260" width="19.7109375" bestFit="1" customWidth="1"/>
    <col min="261" max="261" width="11.5703125" bestFit="1" customWidth="1"/>
    <col min="262" max="262" width="17" bestFit="1" customWidth="1"/>
    <col min="263" max="263" width="16" bestFit="1" customWidth="1"/>
    <col min="264" max="265" width="17" bestFit="1" customWidth="1"/>
    <col min="266" max="266" width="13.7109375" bestFit="1" customWidth="1"/>
    <col min="267" max="267" width="18.140625" bestFit="1" customWidth="1"/>
    <col min="268" max="268" width="12.5703125" bestFit="1" customWidth="1"/>
    <col min="269" max="269" width="16.28515625" bestFit="1" customWidth="1"/>
    <col min="270" max="271" width="15.28515625" bestFit="1" customWidth="1"/>
    <col min="272" max="272" width="16.28515625" bestFit="1" customWidth="1"/>
    <col min="273" max="273" width="16" bestFit="1" customWidth="1"/>
    <col min="274" max="275" width="15.28515625" bestFit="1" customWidth="1"/>
    <col min="276" max="276" width="13.7109375" bestFit="1" customWidth="1"/>
    <col min="277" max="281" width="20" bestFit="1" customWidth="1"/>
    <col min="282" max="282" width="19" bestFit="1" customWidth="1"/>
    <col min="283" max="283" width="20" bestFit="1" customWidth="1"/>
    <col min="284" max="284" width="19" bestFit="1" customWidth="1"/>
    <col min="285" max="285" width="20" bestFit="1" customWidth="1"/>
    <col min="286" max="289" width="19" bestFit="1" customWidth="1"/>
    <col min="290" max="290" width="20" bestFit="1" customWidth="1"/>
    <col min="291" max="291" width="19" bestFit="1" customWidth="1"/>
    <col min="292" max="293" width="20" bestFit="1" customWidth="1"/>
    <col min="294" max="295" width="19" bestFit="1" customWidth="1"/>
    <col min="296" max="296" width="15.28515625" bestFit="1" customWidth="1"/>
    <col min="297" max="297" width="20" bestFit="1" customWidth="1"/>
    <col min="298" max="298" width="16.28515625" bestFit="1" customWidth="1"/>
    <col min="299" max="299" width="19" bestFit="1" customWidth="1"/>
    <col min="300" max="300" width="18.140625" bestFit="1" customWidth="1"/>
    <col min="301" max="302" width="17" bestFit="1" customWidth="1"/>
    <col min="303" max="304" width="17.42578125" bestFit="1" customWidth="1"/>
    <col min="305" max="305" width="18.140625" bestFit="1" customWidth="1"/>
    <col min="306" max="306" width="13.7109375" bestFit="1" customWidth="1"/>
    <col min="307" max="307" width="16.28515625" bestFit="1" customWidth="1"/>
    <col min="308" max="311" width="11.5703125" bestFit="1" customWidth="1"/>
    <col min="312" max="312" width="13.7109375" bestFit="1" customWidth="1"/>
    <col min="313" max="313" width="16" bestFit="1" customWidth="1"/>
    <col min="314" max="317" width="11.5703125" bestFit="1" customWidth="1"/>
  </cols>
  <sheetData>
    <row r="1" spans="1:354" x14ac:dyDescent="0.25">
      <c r="A1" s="74" t="s">
        <v>557</v>
      </c>
      <c r="B1" s="74" t="s">
        <v>558</v>
      </c>
      <c r="C1" s="74" t="s">
        <v>559</v>
      </c>
      <c r="D1" s="74" t="s">
        <v>438</v>
      </c>
      <c r="E1" s="74" t="s">
        <v>420</v>
      </c>
      <c r="F1" s="74" t="s">
        <v>439</v>
      </c>
      <c r="G1" s="74" t="s">
        <v>431</v>
      </c>
      <c r="H1" s="74" t="s">
        <v>430</v>
      </c>
      <c r="I1" s="74" t="s">
        <v>408</v>
      </c>
      <c r="J1" s="74" t="s">
        <v>414</v>
      </c>
      <c r="K1" s="74" t="s">
        <v>432</v>
      </c>
      <c r="L1" s="74" t="s">
        <v>426</v>
      </c>
      <c r="M1" s="74" t="s">
        <v>419</v>
      </c>
      <c r="N1" s="74" t="s">
        <v>429</v>
      </c>
      <c r="O1" s="74" t="s">
        <v>423</v>
      </c>
      <c r="P1" s="74" t="s">
        <v>447</v>
      </c>
      <c r="Q1" s="74" t="s">
        <v>421</v>
      </c>
      <c r="R1" s="74" t="s">
        <v>446</v>
      </c>
      <c r="S1" s="74" t="s">
        <v>433</v>
      </c>
      <c r="T1" s="74" t="s">
        <v>418</v>
      </c>
      <c r="U1" s="74" t="s">
        <v>434</v>
      </c>
      <c r="V1" s="74" t="s">
        <v>442</v>
      </c>
      <c r="W1" s="74" t="s">
        <v>422</v>
      </c>
      <c r="X1" s="74" t="s">
        <v>409</v>
      </c>
      <c r="Y1" s="74" t="s">
        <v>437</v>
      </c>
      <c r="Z1" s="74" t="s">
        <v>410</v>
      </c>
      <c r="AA1" s="74" t="s">
        <v>413</v>
      </c>
      <c r="AB1" s="74" t="s">
        <v>440</v>
      </c>
      <c r="AC1" s="74" t="s">
        <v>436</v>
      </c>
      <c r="AD1" s="74" t="s">
        <v>412</v>
      </c>
      <c r="AE1" s="74" t="s">
        <v>404</v>
      </c>
      <c r="AF1" s="74" t="s">
        <v>441</v>
      </c>
      <c r="AG1" s="74" t="s">
        <v>449</v>
      </c>
      <c r="AH1" s="74" t="s">
        <v>457</v>
      </c>
      <c r="AI1" s="74" t="s">
        <v>425</v>
      </c>
      <c r="AJ1" s="74" t="s">
        <v>424</v>
      </c>
      <c r="AK1" s="74" t="s">
        <v>406</v>
      </c>
      <c r="AL1" s="74" t="s">
        <v>407</v>
      </c>
      <c r="AM1" s="74" t="s">
        <v>427</v>
      </c>
      <c r="AN1" s="74" t="s">
        <v>443</v>
      </c>
      <c r="AO1" s="74" t="s">
        <v>452</v>
      </c>
      <c r="AP1" s="74" t="s">
        <v>458</v>
      </c>
      <c r="AQ1" s="74" t="s">
        <v>417</v>
      </c>
      <c r="AR1" s="74" t="s">
        <v>451</v>
      </c>
      <c r="AS1" s="74" t="s">
        <v>416</v>
      </c>
      <c r="AT1" s="74" t="s">
        <v>454</v>
      </c>
      <c r="AU1" s="74" t="s">
        <v>448</v>
      </c>
      <c r="AV1" s="74" t="s">
        <v>405</v>
      </c>
      <c r="AW1" s="74" t="s">
        <v>450</v>
      </c>
      <c r="AX1" s="74" t="s">
        <v>435</v>
      </c>
      <c r="AY1" s="74" t="s">
        <v>428</v>
      </c>
      <c r="AZ1" s="74" t="s">
        <v>445</v>
      </c>
      <c r="BA1" s="74" t="s">
        <v>444</v>
      </c>
      <c r="BB1" s="74" t="s">
        <v>411</v>
      </c>
      <c r="BC1" s="74" t="s">
        <v>455</v>
      </c>
      <c r="BD1" s="74" t="s">
        <v>415</v>
      </c>
      <c r="BE1" s="74" t="s">
        <v>453</v>
      </c>
      <c r="BF1" s="74" t="s">
        <v>456</v>
      </c>
      <c r="BG1" s="74" t="s">
        <v>492</v>
      </c>
      <c r="BH1" s="74" t="s">
        <v>497</v>
      </c>
      <c r="BI1" s="74" t="s">
        <v>469</v>
      </c>
      <c r="BJ1" s="74" t="s">
        <v>494</v>
      </c>
      <c r="BK1" s="74" t="s">
        <v>493</v>
      </c>
      <c r="BL1" s="74" t="s">
        <v>490</v>
      </c>
      <c r="BM1" s="74" t="s">
        <v>491</v>
      </c>
      <c r="BN1" s="74" t="s">
        <v>468</v>
      </c>
      <c r="BO1" s="74" t="s">
        <v>464</v>
      </c>
      <c r="BP1" s="74" t="s">
        <v>515</v>
      </c>
      <c r="BQ1" s="74" t="s">
        <v>518</v>
      </c>
      <c r="BR1" s="74" t="s">
        <v>508</v>
      </c>
      <c r="BS1" s="74" t="s">
        <v>487</v>
      </c>
      <c r="BT1" s="74" t="s">
        <v>470</v>
      </c>
      <c r="BU1" s="74" t="s">
        <v>471</v>
      </c>
      <c r="BV1" s="74" t="s">
        <v>483</v>
      </c>
      <c r="BW1" s="74" t="s">
        <v>482</v>
      </c>
      <c r="BX1" s="74" t="s">
        <v>516</v>
      </c>
      <c r="BY1" s="74" t="s">
        <v>514</v>
      </c>
      <c r="BZ1" s="74" t="s">
        <v>505</v>
      </c>
      <c r="CA1" s="74" t="s">
        <v>502</v>
      </c>
      <c r="CB1" s="74" t="s">
        <v>517</v>
      </c>
      <c r="CC1" s="74" t="s">
        <v>509</v>
      </c>
      <c r="CD1" s="74" t="s">
        <v>498</v>
      </c>
      <c r="CE1" s="74" t="s">
        <v>521</v>
      </c>
      <c r="CF1" s="74" t="s">
        <v>467</v>
      </c>
      <c r="CG1" s="74" t="s">
        <v>460</v>
      </c>
      <c r="CH1" s="74" t="s">
        <v>466</v>
      </c>
      <c r="CI1" s="74" t="s">
        <v>506</v>
      </c>
      <c r="CJ1" s="74" t="s">
        <v>512</v>
      </c>
      <c r="CK1" s="74" t="s">
        <v>503</v>
      </c>
      <c r="CL1" s="74" t="s">
        <v>465</v>
      </c>
      <c r="CM1" s="74" t="s">
        <v>462</v>
      </c>
      <c r="CN1" s="74" t="s">
        <v>495</v>
      </c>
      <c r="CO1" s="74" t="s">
        <v>504</v>
      </c>
      <c r="CP1" s="74" t="s">
        <v>519</v>
      </c>
      <c r="CQ1" s="74" t="s">
        <v>523</v>
      </c>
      <c r="CR1" s="74" t="s">
        <v>485</v>
      </c>
      <c r="CS1" s="74" t="s">
        <v>488</v>
      </c>
      <c r="CT1" s="74" t="s">
        <v>500</v>
      </c>
      <c r="CU1" s="74" t="s">
        <v>459</v>
      </c>
      <c r="CV1" s="74" t="s">
        <v>522</v>
      </c>
      <c r="CW1" s="74" t="s">
        <v>477</v>
      </c>
      <c r="CX1" s="74" t="s">
        <v>473</v>
      </c>
      <c r="CY1" s="74" t="s">
        <v>472</v>
      </c>
      <c r="CZ1" s="74" t="s">
        <v>499</v>
      </c>
      <c r="DA1" s="74" t="s">
        <v>496</v>
      </c>
      <c r="DB1" s="74" t="s">
        <v>486</v>
      </c>
      <c r="DC1" s="74" t="s">
        <v>489</v>
      </c>
      <c r="DD1" s="74" t="s">
        <v>511</v>
      </c>
      <c r="DE1" s="74" t="s">
        <v>476</v>
      </c>
      <c r="DF1" s="74" t="s">
        <v>475</v>
      </c>
      <c r="DG1" s="74" t="s">
        <v>513</v>
      </c>
      <c r="DH1" s="74" t="s">
        <v>507</v>
      </c>
      <c r="DI1" s="74" t="s">
        <v>474</v>
      </c>
      <c r="DJ1" s="74" t="s">
        <v>484</v>
      </c>
      <c r="DK1" s="74" t="s">
        <v>481</v>
      </c>
      <c r="DL1" s="74" t="s">
        <v>480</v>
      </c>
      <c r="DM1" s="74" t="s">
        <v>478</v>
      </c>
      <c r="DN1" s="74" t="s">
        <v>461</v>
      </c>
      <c r="DO1" s="74" t="s">
        <v>501</v>
      </c>
      <c r="DP1" s="74" t="s">
        <v>479</v>
      </c>
      <c r="DQ1" s="74" t="s">
        <v>520</v>
      </c>
      <c r="DR1" s="74" t="s">
        <v>510</v>
      </c>
      <c r="DS1" s="74" t="s">
        <v>533</v>
      </c>
      <c r="DT1" s="74" t="s">
        <v>540</v>
      </c>
      <c r="DU1" s="74" t="s">
        <v>553</v>
      </c>
      <c r="DV1" s="74" t="s">
        <v>544</v>
      </c>
      <c r="DW1" s="74" t="s">
        <v>526</v>
      </c>
      <c r="DX1" s="74" t="s">
        <v>532</v>
      </c>
      <c r="DY1" s="74" t="s">
        <v>538</v>
      </c>
      <c r="DZ1" s="74" t="s">
        <v>535</v>
      </c>
      <c r="EA1" s="74" t="s">
        <v>536</v>
      </c>
      <c r="EB1" s="74" t="s">
        <v>534</v>
      </c>
      <c r="EC1" s="74" t="s">
        <v>548</v>
      </c>
      <c r="ED1" s="74" t="s">
        <v>545</v>
      </c>
      <c r="EE1" s="74" t="s">
        <v>527</v>
      </c>
      <c r="EF1" s="74" t="s">
        <v>531</v>
      </c>
      <c r="EG1" s="74" t="s">
        <v>528</v>
      </c>
      <c r="EH1" s="74" t="s">
        <v>541</v>
      </c>
      <c r="EI1" s="74" t="s">
        <v>542</v>
      </c>
      <c r="EJ1" s="74" t="s">
        <v>546</v>
      </c>
      <c r="EK1" s="74" t="s">
        <v>549</v>
      </c>
      <c r="EL1" s="74" t="s">
        <v>554</v>
      </c>
      <c r="EM1" s="74" t="s">
        <v>556</v>
      </c>
      <c r="EN1" s="74" t="s">
        <v>463</v>
      </c>
      <c r="EO1" s="74" t="s">
        <v>555</v>
      </c>
      <c r="EP1" s="74" t="s">
        <v>525</v>
      </c>
      <c r="EQ1" s="74" t="s">
        <v>524</v>
      </c>
      <c r="ER1" s="74" t="s">
        <v>551</v>
      </c>
      <c r="ES1" s="74" t="s">
        <v>552</v>
      </c>
      <c r="ET1" s="74" t="s">
        <v>550</v>
      </c>
      <c r="EU1" s="74" t="s">
        <v>537</v>
      </c>
      <c r="EV1" s="74" t="s">
        <v>529</v>
      </c>
      <c r="EW1" s="74" t="s">
        <v>530</v>
      </c>
      <c r="EX1" s="74" t="s">
        <v>547</v>
      </c>
      <c r="EY1" s="74" t="s">
        <v>539</v>
      </c>
      <c r="EZ1" s="74" t="s">
        <v>543</v>
      </c>
      <c r="FA1" s="74" t="s">
        <v>565</v>
      </c>
      <c r="FB1" s="74" t="s">
        <v>576</v>
      </c>
      <c r="FC1" s="74" t="s">
        <v>568</v>
      </c>
      <c r="FD1" s="74" t="s">
        <v>572</v>
      </c>
      <c r="FE1" s="74" t="s">
        <v>577</v>
      </c>
      <c r="FF1" s="74" t="s">
        <v>567</v>
      </c>
      <c r="FG1" s="74" t="s">
        <v>562</v>
      </c>
      <c r="FH1" s="74" t="s">
        <v>560</v>
      </c>
      <c r="FI1" s="74" t="s">
        <v>575</v>
      </c>
      <c r="FJ1" s="74" t="s">
        <v>563</v>
      </c>
      <c r="FK1" s="74" t="s">
        <v>561</v>
      </c>
      <c r="FL1" s="74" t="s">
        <v>566</v>
      </c>
      <c r="FM1" s="74" t="s">
        <v>569</v>
      </c>
      <c r="FN1" s="74" t="s">
        <v>564</v>
      </c>
      <c r="FO1" s="74" t="s">
        <v>570</v>
      </c>
      <c r="FP1" s="74" t="s">
        <v>571</v>
      </c>
      <c r="FQ1" s="74" t="s">
        <v>573</v>
      </c>
      <c r="FR1" s="74" t="s">
        <v>574</v>
      </c>
      <c r="FS1" s="74" t="s">
        <v>578</v>
      </c>
      <c r="FT1" s="69"/>
      <c r="FU1" s="69"/>
      <c r="FV1" s="69"/>
      <c r="FW1" s="69"/>
      <c r="FX1" s="69"/>
      <c r="FY1" s="69"/>
      <c r="FZ1" s="69"/>
      <c r="GA1" s="69"/>
      <c r="GB1" s="69"/>
      <c r="GC1" s="69"/>
      <c r="GD1" s="69"/>
      <c r="GE1" s="69"/>
      <c r="GF1" s="69"/>
      <c r="GG1" s="69"/>
      <c r="GH1" s="69"/>
      <c r="GI1" s="69"/>
      <c r="GJ1" s="69"/>
      <c r="GK1" s="69"/>
      <c r="GL1" s="69"/>
      <c r="GM1" s="69"/>
      <c r="GN1" s="69"/>
      <c r="GO1" s="69"/>
      <c r="GP1" s="69"/>
      <c r="GQ1" s="69"/>
      <c r="GR1" s="69"/>
      <c r="GS1" s="69"/>
      <c r="GT1" s="69"/>
      <c r="GU1" s="69"/>
      <c r="GV1" s="69"/>
      <c r="GW1" s="69"/>
      <c r="GX1" s="69"/>
      <c r="GY1" s="69"/>
      <c r="GZ1" s="69"/>
      <c r="HA1" s="69"/>
      <c r="HB1" s="69"/>
      <c r="HC1" s="69"/>
      <c r="HD1" s="69"/>
      <c r="HE1" s="69"/>
      <c r="HF1" s="69"/>
      <c r="HG1" s="69"/>
      <c r="HH1" s="69"/>
      <c r="HI1" s="69"/>
      <c r="HJ1" s="69"/>
      <c r="HK1" s="69"/>
      <c r="HL1" s="69"/>
      <c r="HM1" s="69"/>
      <c r="HN1" s="69"/>
      <c r="HO1" s="69"/>
      <c r="HP1" s="69"/>
      <c r="HQ1" s="69"/>
      <c r="HR1" s="69"/>
      <c r="HS1" s="69"/>
      <c r="HT1" s="69"/>
      <c r="HU1" s="69"/>
      <c r="HV1" s="69"/>
      <c r="HW1" s="69"/>
      <c r="HX1" s="69"/>
      <c r="HY1" s="69"/>
      <c r="HZ1" s="69"/>
      <c r="IA1" s="69"/>
      <c r="IB1" s="69"/>
      <c r="IC1" s="69"/>
      <c r="ID1" s="69"/>
      <c r="IE1" s="69"/>
      <c r="IF1" s="69"/>
      <c r="IG1" s="69"/>
      <c r="IH1" s="69"/>
      <c r="II1" s="69"/>
      <c r="IJ1" s="69"/>
      <c r="IK1" s="69"/>
      <c r="IL1" s="69"/>
      <c r="IM1" s="69"/>
      <c r="IN1" s="69"/>
      <c r="IO1" s="69"/>
      <c r="IP1" s="69"/>
      <c r="IQ1" s="69"/>
      <c r="IR1" s="69"/>
      <c r="IS1" s="69"/>
      <c r="IT1" s="69"/>
      <c r="IU1" s="69"/>
      <c r="IV1" s="69"/>
      <c r="IW1" s="69"/>
      <c r="IX1" s="69"/>
      <c r="IY1" s="69"/>
      <c r="IZ1" s="69"/>
      <c r="JA1" s="69"/>
      <c r="JB1" s="69"/>
      <c r="JC1" s="69"/>
      <c r="JD1" s="69"/>
      <c r="JE1" s="69"/>
      <c r="JF1" s="69"/>
      <c r="JG1" s="69"/>
      <c r="JH1" s="69"/>
      <c r="JI1" s="69"/>
      <c r="JJ1" s="69"/>
      <c r="JK1" s="69"/>
      <c r="JL1" s="69"/>
      <c r="JM1" s="69"/>
      <c r="JN1" s="69"/>
      <c r="JO1" s="69"/>
      <c r="JP1" s="69"/>
      <c r="JQ1" s="69"/>
      <c r="JR1" s="69"/>
      <c r="JS1" s="69"/>
      <c r="JT1" s="69"/>
      <c r="JU1" s="69"/>
      <c r="JV1" s="69"/>
      <c r="JW1" s="69"/>
      <c r="JX1" s="69"/>
      <c r="JY1" s="69"/>
      <c r="JZ1" s="69"/>
      <c r="KA1" s="69"/>
      <c r="KB1" s="69"/>
      <c r="KC1" s="69"/>
      <c r="KD1" s="69"/>
      <c r="KE1" s="69"/>
      <c r="KF1" s="69"/>
      <c r="KG1" s="69"/>
      <c r="KH1" s="69"/>
      <c r="KI1" s="69"/>
      <c r="KJ1" s="69"/>
      <c r="KK1" s="69"/>
      <c r="KL1" s="69"/>
      <c r="KM1" s="69"/>
      <c r="KN1" s="69"/>
      <c r="KO1" s="69"/>
      <c r="KP1" s="69"/>
      <c r="KQ1" s="69"/>
      <c r="KR1" s="69"/>
      <c r="KS1" s="69"/>
      <c r="KT1" s="69"/>
      <c r="KU1" s="69"/>
      <c r="KV1" s="69"/>
      <c r="KW1" s="69"/>
      <c r="KX1" s="69"/>
      <c r="KY1" s="69"/>
      <c r="KZ1" s="69"/>
      <c r="LA1" s="69"/>
      <c r="LB1" s="69"/>
      <c r="LC1" s="69"/>
      <c r="LD1" s="69"/>
      <c r="LE1" s="69"/>
      <c r="LF1" s="69"/>
      <c r="LG1" s="67"/>
      <c r="LH1" s="67"/>
      <c r="LI1" s="67"/>
      <c r="LJ1" s="67"/>
      <c r="LK1" s="67"/>
      <c r="LL1" s="67"/>
      <c r="LM1" s="67"/>
      <c r="LN1" s="67"/>
      <c r="LO1" s="67"/>
      <c r="LP1" s="67"/>
      <c r="LQ1" s="67"/>
      <c r="LR1" s="67"/>
      <c r="LS1" s="67"/>
      <c r="LT1" s="67"/>
      <c r="LU1" s="67"/>
      <c r="LV1" s="67"/>
      <c r="LW1" s="67"/>
      <c r="LX1" s="67"/>
      <c r="LY1" s="67"/>
      <c r="LZ1" s="67"/>
      <c r="MA1" s="67"/>
      <c r="MB1" s="67"/>
      <c r="MC1" s="67"/>
      <c r="MD1" s="67"/>
      <c r="ME1" s="67"/>
      <c r="MF1" s="67"/>
      <c r="MG1" s="67"/>
      <c r="MH1" s="67"/>
      <c r="MI1" s="67"/>
      <c r="MJ1" s="67"/>
      <c r="MK1" s="67"/>
      <c r="ML1" s="67"/>
      <c r="MM1" s="67"/>
      <c r="MN1" s="67"/>
      <c r="MO1" s="67"/>
      <c r="MP1" s="67"/>
    </row>
    <row r="2" spans="1:354" x14ac:dyDescent="0.25">
      <c r="A2" s="75">
        <v>201812</v>
      </c>
      <c r="B2" s="75">
        <v>70735</v>
      </c>
      <c r="C2" s="76" t="s">
        <v>592</v>
      </c>
      <c r="D2" s="66">
        <v>372960</v>
      </c>
      <c r="E2" s="66">
        <v>0</v>
      </c>
      <c r="F2" s="66">
        <v>372960</v>
      </c>
      <c r="G2" s="66">
        <v>0</v>
      </c>
      <c r="H2" s="66">
        <v>0</v>
      </c>
      <c r="I2" s="66">
        <v>0</v>
      </c>
      <c r="J2" s="66">
        <v>98672</v>
      </c>
      <c r="K2" s="66">
        <v>-275347</v>
      </c>
      <c r="L2" s="66">
        <v>-542</v>
      </c>
      <c r="M2" s="66">
        <v>-16048</v>
      </c>
      <c r="N2" s="66">
        <v>-193265</v>
      </c>
      <c r="O2" s="66">
        <v>29733</v>
      </c>
      <c r="P2" s="66">
        <v>-258006</v>
      </c>
      <c r="Q2" s="66">
        <v>0</v>
      </c>
      <c r="R2" s="66">
        <v>-258006</v>
      </c>
      <c r="S2" s="66">
        <v>10987</v>
      </c>
      <c r="T2" s="66">
        <v>0</v>
      </c>
      <c r="U2" s="66">
        <v>10987</v>
      </c>
      <c r="V2" s="66">
        <v>0</v>
      </c>
      <c r="W2" s="66">
        <v>8062</v>
      </c>
      <c r="X2" s="66">
        <v>0</v>
      </c>
      <c r="Y2" s="66">
        <v>-5360</v>
      </c>
      <c r="Z2" s="66">
        <v>0</v>
      </c>
      <c r="AA2" s="66">
        <v>0</v>
      </c>
      <c r="AB2" s="66">
        <v>-5360</v>
      </c>
      <c r="AC2" s="66">
        <v>39262</v>
      </c>
      <c r="AD2" s="66">
        <v>4373</v>
      </c>
      <c r="AE2" s="66">
        <v>0</v>
      </c>
      <c r="AF2" s="66">
        <v>-45732</v>
      </c>
      <c r="AG2" s="66">
        <v>0</v>
      </c>
      <c r="AH2" s="66">
        <v>0</v>
      </c>
      <c r="AI2" s="66">
        <v>0</v>
      </c>
      <c r="AJ2" s="66">
        <v>-41359</v>
      </c>
      <c r="AK2" s="66">
        <v>6470</v>
      </c>
      <c r="AL2" s="66">
        <v>-34889</v>
      </c>
      <c r="AM2" s="66">
        <v>0</v>
      </c>
      <c r="AN2" s="66">
        <v>0</v>
      </c>
      <c r="AO2" s="66">
        <v>0</v>
      </c>
      <c r="AP2" s="66">
        <v>0</v>
      </c>
      <c r="AQ2" s="66">
        <v>0</v>
      </c>
      <c r="AR2" s="66">
        <v>0</v>
      </c>
      <c r="AS2" s="66">
        <v>0</v>
      </c>
      <c r="AT2" s="66">
        <v>0</v>
      </c>
      <c r="AU2" s="66">
        <v>0</v>
      </c>
      <c r="AV2" s="66">
        <v>0</v>
      </c>
      <c r="AW2" s="66">
        <v>0</v>
      </c>
      <c r="AX2" s="66">
        <v>0</v>
      </c>
      <c r="AY2" s="66">
        <v>0</v>
      </c>
      <c r="AZ2" s="66">
        <v>0</v>
      </c>
      <c r="BA2" s="66">
        <v>0</v>
      </c>
      <c r="BB2" s="66">
        <v>0</v>
      </c>
      <c r="BC2" s="66">
        <v>0</v>
      </c>
      <c r="BD2" s="66">
        <v>0</v>
      </c>
      <c r="BE2" s="66">
        <v>0</v>
      </c>
      <c r="BF2" s="66">
        <v>0</v>
      </c>
      <c r="BG2" s="66">
        <v>0</v>
      </c>
      <c r="BH2" s="66">
        <v>0</v>
      </c>
      <c r="BI2" s="66">
        <v>0</v>
      </c>
      <c r="BJ2" s="66">
        <v>0</v>
      </c>
      <c r="BK2" s="66">
        <v>0</v>
      </c>
      <c r="BL2" s="66">
        <v>0</v>
      </c>
      <c r="BM2" s="66">
        <v>1695175</v>
      </c>
      <c r="BN2" s="66">
        <v>2826728</v>
      </c>
      <c r="BO2" s="66">
        <v>4602624</v>
      </c>
      <c r="BP2" s="66">
        <v>53389</v>
      </c>
      <c r="BQ2" s="66">
        <v>0</v>
      </c>
      <c r="BR2" s="66">
        <v>62761</v>
      </c>
      <c r="BS2" s="66">
        <v>9307612</v>
      </c>
      <c r="BT2" s="66">
        <v>9307612</v>
      </c>
      <c r="BU2" s="66">
        <v>0</v>
      </c>
      <c r="BV2" s="66">
        <v>0</v>
      </c>
      <c r="BW2" s="66">
        <v>0</v>
      </c>
      <c r="BX2" s="66">
        <v>0</v>
      </c>
      <c r="BY2" s="66">
        <v>0</v>
      </c>
      <c r="BZ2" s="66">
        <v>0</v>
      </c>
      <c r="CA2" s="66">
        <v>0</v>
      </c>
      <c r="CB2" s="66">
        <v>16236</v>
      </c>
      <c r="CC2" s="66">
        <v>16236</v>
      </c>
      <c r="CD2" s="66">
        <v>0</v>
      </c>
      <c r="CE2" s="66">
        <v>0</v>
      </c>
      <c r="CF2" s="66">
        <v>101849</v>
      </c>
      <c r="CG2" s="66">
        <v>73694</v>
      </c>
      <c r="CH2" s="66">
        <v>175543</v>
      </c>
      <c r="CI2" s="66">
        <v>28096</v>
      </c>
      <c r="CJ2" s="66">
        <v>15110</v>
      </c>
      <c r="CK2" s="66">
        <v>43206</v>
      </c>
      <c r="CL2" s="66">
        <v>9542597</v>
      </c>
      <c r="CM2" s="66">
        <v>0</v>
      </c>
      <c r="CN2" s="66">
        <v>0</v>
      </c>
      <c r="CO2" s="66">
        <v>0</v>
      </c>
      <c r="CP2" s="66">
        <v>0</v>
      </c>
      <c r="CQ2" s="66">
        <v>2049813</v>
      </c>
      <c r="CR2" s="66">
        <v>0</v>
      </c>
      <c r="CS2" s="66">
        <v>2049813</v>
      </c>
      <c r="CT2" s="66">
        <v>0</v>
      </c>
      <c r="CU2" s="66">
        <v>462485</v>
      </c>
      <c r="CV2" s="66">
        <v>0</v>
      </c>
      <c r="CW2" s="66">
        <v>4340444</v>
      </c>
      <c r="CX2" s="66">
        <v>6450423</v>
      </c>
      <c r="CY2" s="66">
        <v>0</v>
      </c>
      <c r="CZ2" s="66">
        <v>0</v>
      </c>
      <c r="DA2" s="66">
        <v>6450423</v>
      </c>
      <c r="DB2" s="66">
        <v>0</v>
      </c>
      <c r="DC2" s="66">
        <v>0</v>
      </c>
      <c r="DD2" s="66">
        <v>0</v>
      </c>
      <c r="DE2" s="66">
        <v>0</v>
      </c>
      <c r="DF2" s="66">
        <v>6450423</v>
      </c>
      <c r="DG2" s="66">
        <v>0</v>
      </c>
      <c r="DH2" s="66">
        <v>0</v>
      </c>
      <c r="DI2" s="66">
        <v>0</v>
      </c>
      <c r="DJ2" s="66">
        <v>0</v>
      </c>
      <c r="DK2" s="66">
        <v>0</v>
      </c>
      <c r="DL2" s="66">
        <v>264627</v>
      </c>
      <c r="DM2" s="66">
        <v>0</v>
      </c>
      <c r="DN2" s="66">
        <v>0</v>
      </c>
      <c r="DO2" s="66">
        <v>315230</v>
      </c>
      <c r="DP2" s="66">
        <v>579857</v>
      </c>
      <c r="DQ2" s="66">
        <v>19</v>
      </c>
      <c r="DR2" s="66">
        <v>9542597</v>
      </c>
      <c r="DS2" s="66">
        <v>0</v>
      </c>
      <c r="DT2" s="66">
        <v>0</v>
      </c>
      <c r="DU2" s="66">
        <v>0</v>
      </c>
      <c r="DV2" s="66">
        <v>0</v>
      </c>
      <c r="DW2" s="66">
        <v>0</v>
      </c>
      <c r="DX2" s="66">
        <v>66935</v>
      </c>
      <c r="DY2" s="66">
        <v>0</v>
      </c>
      <c r="DZ2" s="66">
        <v>0</v>
      </c>
      <c r="EA2" s="66">
        <v>0</v>
      </c>
      <c r="EB2" s="66">
        <v>0</v>
      </c>
      <c r="EC2" s="66">
        <v>0</v>
      </c>
      <c r="ED2" s="66">
        <v>0</v>
      </c>
      <c r="EE2" s="66">
        <v>0</v>
      </c>
      <c r="EF2" s="66">
        <v>0</v>
      </c>
      <c r="EG2" s="66">
        <v>0</v>
      </c>
      <c r="EH2" s="66">
        <v>0</v>
      </c>
      <c r="EI2" s="66">
        <v>0</v>
      </c>
      <c r="EJ2" s="66">
        <v>0</v>
      </c>
      <c r="EK2" s="66">
        <v>0</v>
      </c>
      <c r="EL2" s="66">
        <v>0</v>
      </c>
      <c r="EM2" s="66">
        <v>0</v>
      </c>
      <c r="EN2" s="66">
        <v>462485</v>
      </c>
      <c r="EO2" s="66">
        <v>0</v>
      </c>
      <c r="EP2" s="66">
        <v>2056965</v>
      </c>
      <c r="EQ2" s="66">
        <v>0</v>
      </c>
      <c r="ER2" s="66">
        <v>53014</v>
      </c>
      <c r="ES2" s="66">
        <v>0</v>
      </c>
      <c r="ET2" s="66">
        <v>0</v>
      </c>
      <c r="EU2" s="66">
        <v>0</v>
      </c>
      <c r="EV2" s="66">
        <v>0</v>
      </c>
      <c r="EW2" s="66">
        <v>0</v>
      </c>
      <c r="EX2" s="66">
        <v>0</v>
      </c>
      <c r="EY2" s="66">
        <v>0</v>
      </c>
      <c r="EZ2" s="66">
        <v>0</v>
      </c>
      <c r="FA2" s="66">
        <v>6461410</v>
      </c>
      <c r="FB2" s="66"/>
      <c r="FC2" s="66">
        <v>6461410</v>
      </c>
      <c r="FD2" s="66">
        <v>-222838</v>
      </c>
      <c r="FE2" s="66">
        <v>-43867</v>
      </c>
      <c r="FF2" s="66">
        <v>6194705</v>
      </c>
      <c r="FG2" s="66">
        <v>372960</v>
      </c>
      <c r="FH2" s="66">
        <v>174287</v>
      </c>
      <c r="FI2" s="66">
        <v>-236099</v>
      </c>
      <c r="FJ2" s="66">
        <v>-5604</v>
      </c>
      <c r="FK2" s="66">
        <v>-11322</v>
      </c>
      <c r="FL2" s="66">
        <v>-26923</v>
      </c>
      <c r="FM2" s="66">
        <v>6462004</v>
      </c>
      <c r="FN2" s="66">
        <v>45737</v>
      </c>
      <c r="FO2" s="66"/>
      <c r="FP2" s="66">
        <v>6450423</v>
      </c>
      <c r="FQ2" s="66"/>
      <c r="FR2" s="66">
        <v>6450423</v>
      </c>
      <c r="FS2" s="66">
        <v>-57318</v>
      </c>
      <c r="FT2" s="66"/>
      <c r="FU2" s="66"/>
      <c r="FV2" s="66"/>
      <c r="FW2" s="66"/>
      <c r="FX2" s="66"/>
      <c r="FY2" s="66"/>
      <c r="FZ2" s="66"/>
      <c r="GA2" s="66"/>
      <c r="GB2" s="66"/>
      <c r="GC2" s="66"/>
      <c r="GD2" s="66"/>
      <c r="GE2" s="66"/>
      <c r="GF2" s="66"/>
      <c r="GG2" s="66"/>
      <c r="GH2" s="66"/>
      <c r="GI2" s="66"/>
      <c r="GJ2" s="66"/>
      <c r="GK2" s="66"/>
      <c r="GL2" s="66"/>
      <c r="GM2" s="66"/>
      <c r="GN2" s="66"/>
      <c r="GO2" s="66"/>
      <c r="GP2" s="66"/>
      <c r="GQ2" s="66"/>
      <c r="GR2" s="66"/>
      <c r="GS2" s="66"/>
      <c r="GT2" s="66"/>
      <c r="GU2" s="66"/>
      <c r="GV2" s="66"/>
      <c r="GW2" s="66"/>
      <c r="GX2" s="66"/>
      <c r="GY2" s="66"/>
      <c r="GZ2" s="66"/>
      <c r="HA2" s="66"/>
      <c r="HB2" s="66"/>
      <c r="HC2" s="66"/>
      <c r="HD2" s="66"/>
      <c r="HE2" s="66"/>
      <c r="HF2" s="66"/>
      <c r="HG2" s="66"/>
      <c r="HH2" s="66"/>
      <c r="HI2" s="66"/>
      <c r="HJ2" s="66"/>
      <c r="HK2" s="66"/>
      <c r="HL2" s="66"/>
      <c r="HM2" s="66"/>
      <c r="HN2" s="66"/>
      <c r="HO2" s="66"/>
      <c r="HP2" s="66"/>
      <c r="HQ2" s="66"/>
      <c r="HR2" s="66"/>
      <c r="HS2" s="66"/>
      <c r="HT2" s="66"/>
      <c r="HU2" s="66"/>
      <c r="HV2" s="66"/>
      <c r="HW2" s="66"/>
      <c r="HX2" s="66"/>
      <c r="HY2" s="66"/>
      <c r="HZ2" s="66"/>
      <c r="IA2" s="66"/>
      <c r="IB2" s="66"/>
      <c r="IC2" s="66"/>
      <c r="ID2" s="66"/>
      <c r="IE2" s="66"/>
      <c r="IF2" s="66"/>
      <c r="IG2" s="66"/>
      <c r="IH2" s="66"/>
      <c r="II2" s="66"/>
      <c r="IJ2" s="66"/>
      <c r="IK2" s="66"/>
      <c r="IL2" s="66"/>
      <c r="IM2" s="66"/>
      <c r="IN2" s="66"/>
      <c r="IO2" s="66"/>
      <c r="IP2" s="66"/>
      <c r="IQ2" s="66"/>
      <c r="IR2" s="66"/>
      <c r="IS2" s="66"/>
      <c r="IT2" s="66"/>
      <c r="IU2" s="66"/>
      <c r="IV2" s="66"/>
      <c r="IW2" s="66"/>
      <c r="IX2" s="66"/>
      <c r="IY2" s="66"/>
      <c r="IZ2" s="66"/>
      <c r="JA2" s="66"/>
      <c r="JB2" s="66"/>
      <c r="JC2" s="66"/>
      <c r="JD2" s="66"/>
      <c r="JE2" s="66"/>
      <c r="JF2" s="66"/>
      <c r="JG2" s="66"/>
      <c r="JH2" s="66"/>
      <c r="JI2" s="66"/>
      <c r="JJ2" s="66"/>
      <c r="JK2" s="66"/>
      <c r="JL2" s="66"/>
      <c r="JM2" s="66"/>
      <c r="JN2" s="66"/>
      <c r="JO2" s="66"/>
      <c r="JP2" s="66"/>
      <c r="JQ2" s="66"/>
      <c r="JR2" s="66"/>
      <c r="JS2" s="66"/>
      <c r="JT2" s="66"/>
      <c r="JU2" s="66"/>
      <c r="JV2" s="66"/>
      <c r="JW2" s="66"/>
      <c r="JX2" s="66"/>
      <c r="JY2" s="66"/>
      <c r="JZ2" s="66"/>
      <c r="KA2" s="66"/>
      <c r="KB2" s="66"/>
      <c r="KC2" s="66"/>
      <c r="KD2" s="66"/>
      <c r="KE2" s="66"/>
      <c r="KF2" s="66"/>
      <c r="KG2" s="66"/>
      <c r="KH2" s="66"/>
      <c r="KI2" s="66"/>
      <c r="KJ2" s="66"/>
      <c r="KK2" s="66"/>
      <c r="KL2" s="66"/>
      <c r="KM2" s="66"/>
      <c r="KN2" s="66"/>
      <c r="KO2" s="66"/>
      <c r="KP2" s="66"/>
      <c r="KQ2" s="66"/>
      <c r="KR2" s="66"/>
      <c r="KS2" s="66"/>
      <c r="KT2" s="66"/>
      <c r="KU2" s="66"/>
      <c r="KV2" s="66"/>
      <c r="KW2" s="66"/>
      <c r="KX2" s="66"/>
      <c r="KY2" s="66"/>
      <c r="KZ2" s="66"/>
      <c r="LA2" s="66"/>
      <c r="LB2" s="66"/>
      <c r="LC2" s="66"/>
      <c r="LD2" s="66"/>
      <c r="LE2" s="66"/>
      <c r="LF2" s="70"/>
    </row>
    <row r="3" spans="1:354" x14ac:dyDescent="0.25">
      <c r="A3" s="75">
        <v>201812</v>
      </c>
      <c r="B3" s="75">
        <v>70691</v>
      </c>
      <c r="C3" s="76" t="s">
        <v>593</v>
      </c>
      <c r="D3" s="66">
        <v>1002572</v>
      </c>
      <c r="E3" s="66">
        <v>0</v>
      </c>
      <c r="F3" s="66">
        <v>1002572</v>
      </c>
      <c r="G3" s="66">
        <v>103402</v>
      </c>
      <c r="H3" s="66">
        <v>-259972</v>
      </c>
      <c r="I3" s="66">
        <v>63055</v>
      </c>
      <c r="J3" s="66">
        <v>1215957</v>
      </c>
      <c r="K3" s="66">
        <v>-1801460</v>
      </c>
      <c r="L3" s="66">
        <v>-303</v>
      </c>
      <c r="M3" s="66">
        <v>-29942</v>
      </c>
      <c r="N3" s="66">
        <v>-709263</v>
      </c>
      <c r="O3" s="66">
        <v>130269</v>
      </c>
      <c r="P3" s="66">
        <v>-1455913</v>
      </c>
      <c r="Q3" s="66">
        <v>510</v>
      </c>
      <c r="R3" s="66">
        <v>-1455403</v>
      </c>
      <c r="S3" s="66">
        <v>780054</v>
      </c>
      <c r="T3" s="66">
        <v>-235</v>
      </c>
      <c r="U3" s="66">
        <v>779819</v>
      </c>
      <c r="V3" s="66"/>
      <c r="W3" s="66"/>
      <c r="X3" s="66">
        <v>0</v>
      </c>
      <c r="Y3" s="66">
        <v>-15845</v>
      </c>
      <c r="Z3" s="66">
        <v>0</v>
      </c>
      <c r="AA3" s="66">
        <v>0</v>
      </c>
      <c r="AB3" s="66">
        <v>-15845</v>
      </c>
      <c r="AC3" s="66">
        <v>119372</v>
      </c>
      <c r="AD3" s="66">
        <v>-148479</v>
      </c>
      <c r="AE3" s="66">
        <v>0</v>
      </c>
      <c r="AF3" s="66">
        <v>-140935</v>
      </c>
      <c r="AG3" s="66">
        <v>0</v>
      </c>
      <c r="AH3" s="66">
        <v>0</v>
      </c>
      <c r="AI3" s="66">
        <v>0</v>
      </c>
      <c r="AJ3" s="66">
        <v>-289414</v>
      </c>
      <c r="AK3" s="66">
        <v>21563</v>
      </c>
      <c r="AL3" s="66">
        <v>-267851</v>
      </c>
      <c r="AM3" s="66"/>
      <c r="AN3" s="66"/>
      <c r="AO3" s="66"/>
      <c r="AP3" s="66"/>
      <c r="AQ3" s="66"/>
      <c r="AR3" s="66"/>
      <c r="AS3" s="66"/>
      <c r="AT3" s="66"/>
      <c r="AU3" s="66"/>
      <c r="AV3" s="66"/>
      <c r="AW3" s="66"/>
      <c r="AX3" s="66"/>
      <c r="AY3" s="66"/>
      <c r="AZ3" s="66"/>
      <c r="BA3" s="66"/>
      <c r="BB3" s="66"/>
      <c r="BC3" s="66"/>
      <c r="BD3" s="66"/>
      <c r="BE3" s="66"/>
      <c r="BF3" s="66"/>
      <c r="BG3" s="66">
        <v>255</v>
      </c>
      <c r="BH3" s="66">
        <v>255</v>
      </c>
      <c r="BI3" s="66">
        <v>1680732</v>
      </c>
      <c r="BJ3" s="66">
        <v>775307</v>
      </c>
      <c r="BK3" s="66">
        <v>5273118</v>
      </c>
      <c r="BL3" s="66">
        <v>6160364</v>
      </c>
      <c r="BM3" s="66">
        <v>3875396</v>
      </c>
      <c r="BN3" s="66">
        <v>16158694</v>
      </c>
      <c r="BO3" s="66">
        <v>9639106</v>
      </c>
      <c r="BP3" s="66"/>
      <c r="BQ3" s="66"/>
      <c r="BR3" s="66">
        <v>13997</v>
      </c>
      <c r="BS3" s="66">
        <v>29767038</v>
      </c>
      <c r="BT3" s="66">
        <v>37608134</v>
      </c>
      <c r="BU3" s="66">
        <v>2047237</v>
      </c>
      <c r="BV3" s="66"/>
      <c r="BW3" s="66">
        <v>2342</v>
      </c>
      <c r="BX3" s="66">
        <v>24824</v>
      </c>
      <c r="BY3" s="66">
        <v>24824</v>
      </c>
      <c r="BZ3" s="66"/>
      <c r="CA3" s="66">
        <v>5216</v>
      </c>
      <c r="CB3" s="66"/>
      <c r="CC3" s="66">
        <v>32382</v>
      </c>
      <c r="CD3" s="66">
        <v>1262402</v>
      </c>
      <c r="CE3" s="66"/>
      <c r="CF3" s="66"/>
      <c r="CG3" s="66">
        <v>93828</v>
      </c>
      <c r="CH3" s="66">
        <v>1356230</v>
      </c>
      <c r="CI3" s="66">
        <v>57756</v>
      </c>
      <c r="CJ3" s="66">
        <v>75755</v>
      </c>
      <c r="CK3" s="66">
        <v>133511</v>
      </c>
      <c r="CL3" s="66">
        <v>41183146</v>
      </c>
      <c r="CM3" s="66"/>
      <c r="CN3" s="66"/>
      <c r="CO3" s="66"/>
      <c r="CP3" s="66">
        <v>2867417</v>
      </c>
      <c r="CQ3" s="66">
        <v>-267851</v>
      </c>
      <c r="CR3" s="66"/>
      <c r="CS3" s="66">
        <v>2599566</v>
      </c>
      <c r="CT3" s="66"/>
      <c r="CU3" s="66"/>
      <c r="CV3" s="66"/>
      <c r="CW3" s="66">
        <v>17063465</v>
      </c>
      <c r="CX3" s="66">
        <v>34500246</v>
      </c>
      <c r="CY3" s="66">
        <v>2047237</v>
      </c>
      <c r="CZ3" s="66">
        <v>2047237</v>
      </c>
      <c r="DA3" s="66">
        <v>36547483</v>
      </c>
      <c r="DB3" s="66"/>
      <c r="DC3" s="66"/>
      <c r="DD3" s="66"/>
      <c r="DE3" s="66"/>
      <c r="DF3" s="66">
        <v>36547483</v>
      </c>
      <c r="DG3" s="66"/>
      <c r="DH3" s="66"/>
      <c r="DI3" s="66"/>
      <c r="DJ3" s="66"/>
      <c r="DK3" s="66"/>
      <c r="DL3" s="66">
        <v>28109</v>
      </c>
      <c r="DM3" s="66"/>
      <c r="DN3" s="66">
        <v>1129193</v>
      </c>
      <c r="DO3" s="66">
        <v>878795</v>
      </c>
      <c r="DP3" s="66">
        <v>2036097</v>
      </c>
      <c r="DQ3" s="66"/>
      <c r="DR3" s="66">
        <v>41183146</v>
      </c>
      <c r="DS3" s="66">
        <v>5397</v>
      </c>
      <c r="DT3" s="66"/>
      <c r="DU3" s="66">
        <v>4836</v>
      </c>
      <c r="DV3" s="66">
        <v>107103</v>
      </c>
      <c r="DW3" s="66"/>
      <c r="DX3" s="66">
        <v>79845</v>
      </c>
      <c r="DY3" s="66"/>
      <c r="DZ3" s="66"/>
      <c r="EA3" s="66">
        <v>2342</v>
      </c>
      <c r="EB3" s="66"/>
      <c r="EC3" s="66"/>
      <c r="ED3" s="66"/>
      <c r="EE3" s="66"/>
      <c r="EF3" s="66"/>
      <c r="EG3" s="66"/>
      <c r="EH3" s="66"/>
      <c r="EI3" s="66"/>
      <c r="EJ3" s="66"/>
      <c r="EK3" s="66">
        <v>2867417</v>
      </c>
      <c r="EL3" s="66"/>
      <c r="EM3" s="66"/>
      <c r="EN3" s="66"/>
      <c r="EO3" s="66"/>
      <c r="EP3" s="66">
        <v>12999002</v>
      </c>
      <c r="EQ3" s="66">
        <v>3740541</v>
      </c>
      <c r="ER3" s="66">
        <v>697238</v>
      </c>
      <c r="ES3" s="66"/>
      <c r="ET3" s="66"/>
      <c r="EU3" s="66"/>
      <c r="EV3" s="66"/>
      <c r="EW3" s="66"/>
      <c r="EX3" s="66"/>
      <c r="EY3" s="66"/>
      <c r="EZ3" s="66"/>
      <c r="FA3" s="66">
        <v>31917971</v>
      </c>
      <c r="FB3" s="66"/>
      <c r="FC3" s="66">
        <v>31917971</v>
      </c>
      <c r="FD3" s="66">
        <v>-2145972</v>
      </c>
      <c r="FE3" s="66">
        <v>-5532648</v>
      </c>
      <c r="FF3" s="66">
        <v>24239351</v>
      </c>
      <c r="FG3" s="66">
        <v>1250483</v>
      </c>
      <c r="FH3" s="66">
        <v>1082541</v>
      </c>
      <c r="FI3" s="66">
        <v>-1505881</v>
      </c>
      <c r="FJ3" s="66">
        <v>-20952</v>
      </c>
      <c r="FK3" s="66">
        <v>-22924</v>
      </c>
      <c r="FL3" s="66">
        <v>5204190</v>
      </c>
      <c r="FM3" s="66">
        <v>30226808</v>
      </c>
      <c r="FN3" s="66">
        <v>2580134</v>
      </c>
      <c r="FO3" s="66">
        <v>3740541</v>
      </c>
      <c r="FP3" s="66">
        <v>36547483</v>
      </c>
      <c r="FQ3" s="66"/>
      <c r="FR3" s="66">
        <v>36547483</v>
      </c>
      <c r="FS3" s="66"/>
      <c r="FT3" s="66"/>
      <c r="FU3" s="66"/>
      <c r="FV3" s="66"/>
      <c r="FW3" s="66"/>
      <c r="FX3" s="66"/>
      <c r="FY3" s="66"/>
      <c r="FZ3" s="66"/>
      <c r="GA3" s="66"/>
      <c r="GB3" s="66"/>
      <c r="GC3" s="66"/>
      <c r="GD3" s="66"/>
      <c r="GE3" s="66"/>
      <c r="GF3" s="66"/>
      <c r="GG3" s="66"/>
      <c r="GH3" s="66"/>
      <c r="GI3" s="66"/>
      <c r="GJ3" s="66"/>
      <c r="GK3" s="66"/>
      <c r="GL3" s="66"/>
      <c r="GM3" s="66"/>
      <c r="GN3" s="66"/>
      <c r="GO3" s="66"/>
      <c r="GP3" s="66"/>
      <c r="GQ3" s="66"/>
      <c r="GR3" s="66"/>
      <c r="GS3" s="66"/>
      <c r="GT3" s="66"/>
      <c r="GU3" s="66"/>
      <c r="GV3" s="66"/>
      <c r="GW3" s="66"/>
      <c r="GX3" s="66"/>
      <c r="GY3" s="66"/>
      <c r="GZ3" s="66"/>
      <c r="HA3" s="66"/>
      <c r="HB3" s="66"/>
      <c r="HC3" s="66"/>
      <c r="HD3" s="66"/>
      <c r="HE3" s="66"/>
      <c r="HF3" s="66"/>
      <c r="HG3" s="66"/>
      <c r="HH3" s="66"/>
      <c r="HI3" s="66"/>
      <c r="HJ3" s="66"/>
      <c r="HK3" s="66"/>
      <c r="HL3" s="66"/>
      <c r="HM3" s="66"/>
      <c r="HN3" s="66"/>
      <c r="HO3" s="66"/>
      <c r="HP3" s="66"/>
      <c r="HQ3" s="66"/>
      <c r="HR3" s="66"/>
      <c r="HS3" s="66"/>
      <c r="HT3" s="66"/>
      <c r="HU3" s="66"/>
      <c r="HV3" s="66"/>
      <c r="HW3" s="66"/>
      <c r="HX3" s="66"/>
      <c r="HY3" s="66"/>
      <c r="HZ3" s="66"/>
      <c r="IA3" s="66"/>
      <c r="IB3" s="66"/>
      <c r="IC3" s="66"/>
      <c r="ID3" s="66"/>
      <c r="IE3" s="66"/>
      <c r="IF3" s="66"/>
      <c r="IG3" s="66"/>
      <c r="IH3" s="66"/>
      <c r="II3" s="66"/>
      <c r="IJ3" s="66"/>
      <c r="IK3" s="66"/>
      <c r="IL3" s="66"/>
      <c r="IM3" s="66"/>
      <c r="IN3" s="66"/>
      <c r="IO3" s="66"/>
      <c r="IP3" s="66"/>
      <c r="IQ3" s="66"/>
      <c r="IR3" s="66"/>
      <c r="IS3" s="66"/>
      <c r="IT3" s="66"/>
      <c r="IU3" s="66"/>
      <c r="IV3" s="66"/>
      <c r="IW3" s="66"/>
      <c r="IX3" s="66"/>
      <c r="IY3" s="66"/>
      <c r="IZ3" s="66"/>
      <c r="JA3" s="66"/>
      <c r="JB3" s="66"/>
      <c r="JC3" s="66"/>
      <c r="JD3" s="66"/>
      <c r="JE3" s="66"/>
      <c r="JF3" s="66"/>
      <c r="JG3" s="66"/>
      <c r="JH3" s="66"/>
      <c r="JI3" s="66"/>
      <c r="JJ3" s="66"/>
      <c r="JK3" s="66"/>
      <c r="JL3" s="66"/>
      <c r="JM3" s="66"/>
      <c r="JN3" s="66"/>
      <c r="JO3" s="66"/>
      <c r="JP3" s="66"/>
      <c r="JQ3" s="66"/>
      <c r="JR3" s="66"/>
      <c r="JS3" s="66"/>
      <c r="JT3" s="66"/>
      <c r="JU3" s="66"/>
      <c r="JV3" s="66"/>
      <c r="JW3" s="66"/>
      <c r="JX3" s="66"/>
      <c r="JY3" s="66"/>
      <c r="JZ3" s="66"/>
      <c r="KA3" s="66"/>
      <c r="KB3" s="66"/>
      <c r="KC3" s="66"/>
      <c r="KD3" s="66"/>
      <c r="KE3" s="66"/>
      <c r="KF3" s="66"/>
      <c r="KG3" s="66"/>
      <c r="KH3" s="66"/>
      <c r="KI3" s="66"/>
      <c r="KJ3" s="66"/>
      <c r="KK3" s="66"/>
      <c r="KL3" s="66"/>
      <c r="KM3" s="66"/>
      <c r="KN3" s="66"/>
      <c r="KO3" s="66"/>
      <c r="KP3" s="66"/>
      <c r="KQ3" s="66"/>
      <c r="KR3" s="66"/>
      <c r="KS3" s="66"/>
      <c r="KT3" s="66"/>
      <c r="KU3" s="66"/>
      <c r="KV3" s="66"/>
      <c r="KW3" s="66"/>
      <c r="KX3" s="66"/>
      <c r="KY3" s="66"/>
      <c r="KZ3" s="66"/>
      <c r="LA3" s="66"/>
      <c r="LB3" s="66"/>
      <c r="LC3" s="66"/>
      <c r="LD3" s="66"/>
      <c r="LE3" s="66"/>
      <c r="LF3" s="70"/>
    </row>
    <row r="4" spans="1:354" x14ac:dyDescent="0.25">
      <c r="A4" s="75">
        <v>201812</v>
      </c>
      <c r="B4" s="75">
        <v>70807</v>
      </c>
      <c r="C4" s="76" t="s">
        <v>594</v>
      </c>
      <c r="D4" s="66">
        <v>3604734</v>
      </c>
      <c r="E4" s="66">
        <v>0</v>
      </c>
      <c r="F4" s="66">
        <v>3604734</v>
      </c>
      <c r="G4" s="66">
        <v>562444</v>
      </c>
      <c r="H4" s="66">
        <v>-431451</v>
      </c>
      <c r="I4" s="66">
        <v>9929</v>
      </c>
      <c r="J4" s="66">
        <v>2040489</v>
      </c>
      <c r="K4" s="66">
        <v>-3099765</v>
      </c>
      <c r="L4" s="66">
        <v>-19</v>
      </c>
      <c r="M4" s="66">
        <v>-64878</v>
      </c>
      <c r="N4" s="66">
        <v>-983251</v>
      </c>
      <c r="O4" s="66">
        <v>172737</v>
      </c>
      <c r="P4" s="66">
        <v>-2220748</v>
      </c>
      <c r="Q4" s="66">
        <v>0</v>
      </c>
      <c r="R4" s="66">
        <v>-2220748</v>
      </c>
      <c r="S4" s="66">
        <v>-795152</v>
      </c>
      <c r="T4" s="66">
        <v>0</v>
      </c>
      <c r="U4" s="66">
        <v>-795152</v>
      </c>
      <c r="V4" s="66">
        <v>0</v>
      </c>
      <c r="W4" s="66">
        <v>248265</v>
      </c>
      <c r="X4" s="66">
        <v>0</v>
      </c>
      <c r="Y4" s="66">
        <v>-37511</v>
      </c>
      <c r="Z4" s="66">
        <v>0</v>
      </c>
      <c r="AA4" s="66">
        <v>0</v>
      </c>
      <c r="AB4" s="66">
        <v>-37511</v>
      </c>
      <c r="AC4" s="66">
        <v>16828</v>
      </c>
      <c r="AD4" s="66">
        <v>5902</v>
      </c>
      <c r="AE4" s="66">
        <v>0</v>
      </c>
      <c r="AF4" s="66">
        <v>-21223</v>
      </c>
      <c r="AG4" s="66">
        <v>0</v>
      </c>
      <c r="AH4" s="66">
        <v>0</v>
      </c>
      <c r="AI4" s="66">
        <v>0</v>
      </c>
      <c r="AJ4" s="66">
        <v>-15321</v>
      </c>
      <c r="AK4" s="66">
        <v>4395</v>
      </c>
      <c r="AL4" s="66">
        <v>-10926</v>
      </c>
      <c r="AM4" s="66"/>
      <c r="AN4" s="66"/>
      <c r="AO4" s="66"/>
      <c r="AP4" s="66"/>
      <c r="AQ4" s="66"/>
      <c r="AR4" s="66"/>
      <c r="AS4" s="66"/>
      <c r="AT4" s="66"/>
      <c r="AU4" s="66"/>
      <c r="AV4" s="66"/>
      <c r="AW4" s="66"/>
      <c r="AX4" s="66"/>
      <c r="AY4" s="66"/>
      <c r="AZ4" s="66"/>
      <c r="BA4" s="66"/>
      <c r="BB4" s="66"/>
      <c r="BC4" s="66"/>
      <c r="BD4" s="66"/>
      <c r="BE4" s="66"/>
      <c r="BF4" s="66"/>
      <c r="BG4" s="66"/>
      <c r="BH4" s="66"/>
      <c r="BI4" s="66">
        <v>825887</v>
      </c>
      <c r="BJ4" s="66">
        <v>6792254</v>
      </c>
      <c r="BK4" s="66">
        <v>9158698</v>
      </c>
      <c r="BL4" s="66">
        <v>16652720</v>
      </c>
      <c r="BM4" s="66">
        <v>7185058</v>
      </c>
      <c r="BN4" s="66">
        <v>27213397</v>
      </c>
      <c r="BO4" s="66">
        <v>23625960</v>
      </c>
      <c r="BP4" s="66"/>
      <c r="BQ4" s="66"/>
      <c r="BR4" s="66">
        <v>2855149</v>
      </c>
      <c r="BS4" s="66">
        <v>61282772</v>
      </c>
      <c r="BT4" s="66">
        <v>78761379</v>
      </c>
      <c r="BU4" s="66"/>
      <c r="BV4" s="66"/>
      <c r="BW4" s="66"/>
      <c r="BX4" s="66">
        <v>131955</v>
      </c>
      <c r="BY4" s="66">
        <v>131955</v>
      </c>
      <c r="BZ4" s="66"/>
      <c r="CA4" s="66">
        <v>598</v>
      </c>
      <c r="CB4" s="66">
        <v>4843</v>
      </c>
      <c r="CC4" s="66">
        <v>137396</v>
      </c>
      <c r="CD4" s="66">
        <v>1208724</v>
      </c>
      <c r="CE4" s="66"/>
      <c r="CF4" s="66"/>
      <c r="CG4" s="66"/>
      <c r="CH4" s="66">
        <v>1208724</v>
      </c>
      <c r="CI4" s="66">
        <v>210697</v>
      </c>
      <c r="CJ4" s="66">
        <v>103578</v>
      </c>
      <c r="CK4" s="66">
        <v>314275</v>
      </c>
      <c r="CL4" s="66">
        <v>80434135</v>
      </c>
      <c r="CM4" s="66">
        <v>770000</v>
      </c>
      <c r="CN4" s="66"/>
      <c r="CO4" s="66"/>
      <c r="CP4" s="66"/>
      <c r="CQ4" s="66">
        <v>280776</v>
      </c>
      <c r="CR4" s="66"/>
      <c r="CS4" s="66">
        <v>1050776</v>
      </c>
      <c r="CT4" s="66">
        <v>1098338</v>
      </c>
      <c r="CU4" s="66">
        <v>7650681</v>
      </c>
      <c r="CV4" s="66"/>
      <c r="CW4" s="66">
        <v>17981446</v>
      </c>
      <c r="CX4" s="66">
        <v>69218268</v>
      </c>
      <c r="CY4" s="66"/>
      <c r="CZ4" s="66"/>
      <c r="DA4" s="66">
        <v>69218268</v>
      </c>
      <c r="DB4" s="66"/>
      <c r="DC4" s="66"/>
      <c r="DD4" s="66"/>
      <c r="DE4" s="66"/>
      <c r="DF4" s="66">
        <v>69218268</v>
      </c>
      <c r="DG4" s="66"/>
      <c r="DH4" s="66"/>
      <c r="DI4" s="66"/>
      <c r="DJ4" s="66"/>
      <c r="DK4" s="66"/>
      <c r="DL4" s="66">
        <v>1499813</v>
      </c>
      <c r="DM4" s="66"/>
      <c r="DN4" s="66">
        <v>544492</v>
      </c>
      <c r="DO4" s="66">
        <v>470105</v>
      </c>
      <c r="DP4" s="66">
        <v>2514410</v>
      </c>
      <c r="DQ4" s="66">
        <v>0</v>
      </c>
      <c r="DR4" s="66">
        <v>80434135</v>
      </c>
      <c r="DS4" s="66">
        <v>12361</v>
      </c>
      <c r="DT4" s="66"/>
      <c r="DU4" s="66">
        <v>492035</v>
      </c>
      <c r="DV4" s="66">
        <v>209733</v>
      </c>
      <c r="DW4" s="66"/>
      <c r="DX4" s="66">
        <v>403208</v>
      </c>
      <c r="DY4" s="66"/>
      <c r="DZ4" s="66"/>
      <c r="EA4" s="66"/>
      <c r="EB4" s="66"/>
      <c r="EC4" s="66"/>
      <c r="ED4" s="66"/>
      <c r="EE4" s="66"/>
      <c r="EF4" s="66"/>
      <c r="EG4" s="66"/>
      <c r="EH4" s="66"/>
      <c r="EI4" s="66"/>
      <c r="EJ4" s="66"/>
      <c r="EK4" s="66"/>
      <c r="EL4" s="66"/>
      <c r="EM4" s="66"/>
      <c r="EN4" s="66">
        <v>6552343</v>
      </c>
      <c r="EO4" s="66"/>
      <c r="EP4" s="66">
        <v>48717319</v>
      </c>
      <c r="EQ4" s="66">
        <v>975353</v>
      </c>
      <c r="ER4" s="66">
        <v>1544150</v>
      </c>
      <c r="ES4" s="66"/>
      <c r="ET4" s="66"/>
      <c r="EU4" s="66"/>
      <c r="EV4" s="66"/>
      <c r="EW4" s="66"/>
      <c r="EX4" s="66"/>
      <c r="EY4" s="66"/>
      <c r="EZ4" s="66"/>
      <c r="FA4" s="66">
        <v>68306533</v>
      </c>
      <c r="FB4" s="66"/>
      <c r="FC4" s="66">
        <v>68306533</v>
      </c>
      <c r="FD4" s="66">
        <v>-4456883</v>
      </c>
      <c r="FE4" s="66">
        <v>-2099186</v>
      </c>
      <c r="FF4" s="66">
        <v>61750464</v>
      </c>
      <c r="FG4" s="66">
        <v>3604734</v>
      </c>
      <c r="FH4" s="66">
        <v>2983969</v>
      </c>
      <c r="FI4" s="66">
        <v>-2220748</v>
      </c>
      <c r="FJ4" s="66">
        <v>-184057</v>
      </c>
      <c r="FK4" s="66">
        <v>-75609</v>
      </c>
      <c r="FL4" s="66">
        <v>382131</v>
      </c>
      <c r="FM4" s="66">
        <v>66240884</v>
      </c>
      <c r="FN4" s="66">
        <v>2002031</v>
      </c>
      <c r="FO4" s="66">
        <v>975353</v>
      </c>
      <c r="FP4" s="66">
        <v>69218268</v>
      </c>
      <c r="FQ4" s="66"/>
      <c r="FR4" s="66">
        <v>69218268</v>
      </c>
      <c r="FS4" s="66"/>
      <c r="FT4" s="66"/>
      <c r="FU4" s="66"/>
      <c r="FV4" s="66"/>
      <c r="FW4" s="66"/>
      <c r="FX4" s="66"/>
      <c r="FY4" s="66"/>
      <c r="FZ4" s="66"/>
      <c r="GA4" s="66"/>
      <c r="GB4" s="66"/>
      <c r="GC4" s="66"/>
      <c r="GD4" s="66"/>
      <c r="GE4" s="66"/>
      <c r="GF4" s="66"/>
      <c r="GG4" s="66"/>
      <c r="GH4" s="66"/>
      <c r="GI4" s="66"/>
      <c r="GJ4" s="66"/>
      <c r="GK4" s="66"/>
      <c r="GL4" s="66"/>
      <c r="GM4" s="66"/>
      <c r="GN4" s="66"/>
      <c r="GO4" s="66"/>
      <c r="GP4" s="66"/>
      <c r="GQ4" s="66"/>
      <c r="GR4" s="66"/>
      <c r="GS4" s="66"/>
      <c r="GT4" s="66"/>
      <c r="GU4" s="66"/>
      <c r="GV4" s="66"/>
      <c r="GW4" s="66"/>
      <c r="GX4" s="66"/>
      <c r="GY4" s="66"/>
      <c r="GZ4" s="66"/>
      <c r="HA4" s="66"/>
      <c r="HB4" s="66"/>
      <c r="HC4" s="66"/>
      <c r="HD4" s="66"/>
      <c r="HE4" s="66"/>
      <c r="HF4" s="66"/>
      <c r="HG4" s="66"/>
      <c r="HH4" s="66"/>
      <c r="HI4" s="66"/>
      <c r="HJ4" s="66"/>
      <c r="HK4" s="66"/>
      <c r="HL4" s="66"/>
      <c r="HM4" s="66"/>
      <c r="HN4" s="66"/>
      <c r="HO4" s="66"/>
      <c r="HP4" s="66"/>
      <c r="HQ4" s="66"/>
      <c r="HR4" s="66"/>
      <c r="HS4" s="66"/>
      <c r="HT4" s="66"/>
      <c r="HU4" s="66"/>
      <c r="HV4" s="66"/>
      <c r="HW4" s="66"/>
      <c r="HX4" s="66"/>
      <c r="HY4" s="66"/>
      <c r="HZ4" s="66"/>
      <c r="IA4" s="66"/>
      <c r="IB4" s="66"/>
      <c r="IC4" s="66"/>
      <c r="ID4" s="66"/>
      <c r="IE4" s="66"/>
      <c r="IF4" s="66"/>
      <c r="IG4" s="66"/>
      <c r="IH4" s="66"/>
      <c r="II4" s="66"/>
      <c r="IJ4" s="66"/>
      <c r="IK4" s="66"/>
      <c r="IL4" s="66"/>
      <c r="IM4" s="66"/>
      <c r="IN4" s="66"/>
      <c r="IO4" s="66"/>
      <c r="IP4" s="66"/>
      <c r="IQ4" s="66"/>
      <c r="IR4" s="66"/>
      <c r="IS4" s="66"/>
      <c r="IT4" s="66"/>
      <c r="IU4" s="66"/>
      <c r="IV4" s="66"/>
      <c r="IW4" s="66"/>
      <c r="IX4" s="66"/>
      <c r="IY4" s="66"/>
      <c r="IZ4" s="66"/>
      <c r="JA4" s="66"/>
      <c r="JB4" s="66"/>
      <c r="JC4" s="66"/>
      <c r="JD4" s="66"/>
      <c r="JE4" s="66"/>
      <c r="JF4" s="66"/>
      <c r="JG4" s="66"/>
      <c r="JH4" s="66"/>
      <c r="JI4" s="66"/>
      <c r="JJ4" s="66"/>
      <c r="JK4" s="66"/>
      <c r="JL4" s="66"/>
      <c r="JM4" s="66"/>
      <c r="JN4" s="66"/>
      <c r="JO4" s="66"/>
      <c r="JP4" s="66"/>
      <c r="JQ4" s="66"/>
      <c r="JR4" s="66"/>
      <c r="JS4" s="66"/>
      <c r="JT4" s="66"/>
      <c r="JU4" s="66"/>
      <c r="JV4" s="66"/>
      <c r="JW4" s="66"/>
      <c r="JX4" s="66"/>
      <c r="JY4" s="66"/>
      <c r="JZ4" s="66"/>
      <c r="KA4" s="66"/>
      <c r="KB4" s="66"/>
      <c r="KC4" s="66"/>
      <c r="KD4" s="66"/>
      <c r="KE4" s="66"/>
      <c r="KF4" s="66"/>
      <c r="KG4" s="66"/>
      <c r="KH4" s="66"/>
      <c r="KI4" s="66"/>
      <c r="KJ4" s="66"/>
      <c r="KK4" s="66"/>
      <c r="KL4" s="66"/>
      <c r="KM4" s="66"/>
      <c r="KN4" s="66"/>
      <c r="KO4" s="66"/>
      <c r="KP4" s="66"/>
      <c r="KQ4" s="66"/>
      <c r="KR4" s="66"/>
      <c r="KS4" s="66"/>
      <c r="KT4" s="66"/>
      <c r="KU4" s="66"/>
      <c r="KV4" s="66"/>
      <c r="KW4" s="66"/>
      <c r="KX4" s="66"/>
      <c r="KY4" s="66"/>
      <c r="KZ4" s="66"/>
      <c r="LA4" s="66"/>
      <c r="LB4" s="66"/>
      <c r="LC4" s="66"/>
      <c r="LD4" s="66"/>
      <c r="LE4" s="66"/>
      <c r="LF4" s="70"/>
    </row>
    <row r="5" spans="1:354" x14ac:dyDescent="0.25">
      <c r="A5" s="75">
        <v>201812</v>
      </c>
      <c r="B5" s="75">
        <v>71071</v>
      </c>
      <c r="C5" s="76" t="s">
        <v>595</v>
      </c>
      <c r="D5" s="66">
        <v>2506437</v>
      </c>
      <c r="E5" s="66">
        <v>0</v>
      </c>
      <c r="F5" s="66">
        <v>2506437</v>
      </c>
      <c r="G5" s="66">
        <v>-559390</v>
      </c>
      <c r="H5" s="66">
        <v>148154</v>
      </c>
      <c r="I5" s="66">
        <v>0</v>
      </c>
      <c r="J5" s="66">
        <v>2002516</v>
      </c>
      <c r="K5" s="66">
        <v>-3188456</v>
      </c>
      <c r="L5" s="66">
        <v>-47</v>
      </c>
      <c r="M5" s="66">
        <v>-62965</v>
      </c>
      <c r="N5" s="66">
        <v>-1660188</v>
      </c>
      <c r="O5" s="66">
        <v>-466130</v>
      </c>
      <c r="P5" s="66">
        <v>-2274726</v>
      </c>
      <c r="Q5" s="66">
        <v>0</v>
      </c>
      <c r="R5" s="66">
        <v>-2274726</v>
      </c>
      <c r="S5" s="66">
        <v>961744</v>
      </c>
      <c r="T5" s="66">
        <v>0</v>
      </c>
      <c r="U5" s="66">
        <v>961744</v>
      </c>
      <c r="V5" s="66">
        <v>-14079</v>
      </c>
      <c r="W5" s="66">
        <v>-5404</v>
      </c>
      <c r="X5" s="66">
        <v>0</v>
      </c>
      <c r="Y5" s="66">
        <v>-25845</v>
      </c>
      <c r="Z5" s="66">
        <v>0</v>
      </c>
      <c r="AA5" s="66">
        <v>0</v>
      </c>
      <c r="AB5" s="66">
        <v>-25845</v>
      </c>
      <c r="AC5" s="66">
        <v>206834</v>
      </c>
      <c r="AD5" s="66">
        <v>-771358</v>
      </c>
      <c r="AE5" s="66">
        <v>0</v>
      </c>
      <c r="AF5" s="66">
        <v>-206834</v>
      </c>
      <c r="AG5" s="66">
        <v>0</v>
      </c>
      <c r="AH5" s="66">
        <v>0</v>
      </c>
      <c r="AI5" s="66">
        <v>0</v>
      </c>
      <c r="AJ5" s="66">
        <v>-978192</v>
      </c>
      <c r="AK5" s="66">
        <v>769390</v>
      </c>
      <c r="AL5" s="66">
        <v>-208802</v>
      </c>
      <c r="AM5" s="66"/>
      <c r="AN5" s="66"/>
      <c r="AO5" s="66"/>
      <c r="AP5" s="66"/>
      <c r="AQ5" s="66"/>
      <c r="AR5" s="66"/>
      <c r="AS5" s="66"/>
      <c r="AT5" s="66"/>
      <c r="AU5" s="66"/>
      <c r="AV5" s="66"/>
      <c r="AW5" s="66"/>
      <c r="AX5" s="66"/>
      <c r="AY5" s="66"/>
      <c r="AZ5" s="66"/>
      <c r="BA5" s="66"/>
      <c r="BB5" s="66"/>
      <c r="BC5" s="66"/>
      <c r="BD5" s="66"/>
      <c r="BE5" s="66"/>
      <c r="BF5" s="66"/>
      <c r="BG5" s="66">
        <v>2548</v>
      </c>
      <c r="BH5" s="66">
        <v>2548</v>
      </c>
      <c r="BI5" s="66">
        <v>0</v>
      </c>
      <c r="BJ5" s="66">
        <v>52606298</v>
      </c>
      <c r="BK5" s="66">
        <v>2827918</v>
      </c>
      <c r="BL5" s="66">
        <v>55684216</v>
      </c>
      <c r="BM5" s="66">
        <v>17296011</v>
      </c>
      <c r="BN5" s="66">
        <v>7201376</v>
      </c>
      <c r="BO5" s="66">
        <v>7173473</v>
      </c>
      <c r="BP5" s="66">
        <v>215</v>
      </c>
      <c r="BQ5" s="66">
        <v>0</v>
      </c>
      <c r="BR5" s="66">
        <v>864044</v>
      </c>
      <c r="BS5" s="66">
        <v>32535118</v>
      </c>
      <c r="BT5" s="66">
        <v>88219334</v>
      </c>
      <c r="BU5" s="66">
        <v>0</v>
      </c>
      <c r="BV5" s="66">
        <v>0</v>
      </c>
      <c r="BW5" s="66">
        <v>0</v>
      </c>
      <c r="BX5" s="66">
        <v>18978</v>
      </c>
      <c r="BY5" s="66">
        <v>18978</v>
      </c>
      <c r="BZ5" s="66">
        <v>0</v>
      </c>
      <c r="CA5" s="66">
        <v>3347</v>
      </c>
      <c r="CB5" s="66">
        <v>4381</v>
      </c>
      <c r="CC5" s="66">
        <v>26706</v>
      </c>
      <c r="CD5" s="66">
        <v>0</v>
      </c>
      <c r="CE5" s="66">
        <v>764316</v>
      </c>
      <c r="CF5" s="66">
        <v>273798</v>
      </c>
      <c r="CG5" s="66">
        <v>0</v>
      </c>
      <c r="CH5" s="66">
        <v>1038114</v>
      </c>
      <c r="CI5" s="66">
        <v>34218</v>
      </c>
      <c r="CJ5" s="66">
        <v>136448</v>
      </c>
      <c r="CK5" s="66">
        <v>170666</v>
      </c>
      <c r="CL5" s="66">
        <v>89466350</v>
      </c>
      <c r="CM5" s="66">
        <v>0</v>
      </c>
      <c r="CN5" s="66">
        <v>0</v>
      </c>
      <c r="CO5" s="66">
        <v>2937370</v>
      </c>
      <c r="CP5" s="66">
        <v>9387539</v>
      </c>
      <c r="CQ5" s="66">
        <v>-208802</v>
      </c>
      <c r="CR5" s="66">
        <v>0</v>
      </c>
      <c r="CS5" s="66">
        <v>9178737</v>
      </c>
      <c r="CT5" s="66">
        <v>0</v>
      </c>
      <c r="CU5" s="66">
        <v>18239</v>
      </c>
      <c r="CV5" s="66">
        <v>0</v>
      </c>
      <c r="CW5" s="66">
        <v>28268560</v>
      </c>
      <c r="CX5" s="66">
        <v>77521975</v>
      </c>
      <c r="CY5" s="66">
        <v>0</v>
      </c>
      <c r="CZ5" s="66">
        <v>0</v>
      </c>
      <c r="DA5" s="66">
        <v>77521975</v>
      </c>
      <c r="DB5" s="66">
        <v>325965</v>
      </c>
      <c r="DC5" s="66">
        <v>0</v>
      </c>
      <c r="DD5" s="66">
        <v>0</v>
      </c>
      <c r="DE5" s="66">
        <v>0</v>
      </c>
      <c r="DF5" s="66">
        <v>77847940</v>
      </c>
      <c r="DG5" s="66">
        <v>23027</v>
      </c>
      <c r="DH5" s="66">
        <v>0</v>
      </c>
      <c r="DI5" s="66">
        <v>23027</v>
      </c>
      <c r="DJ5" s="66">
        <v>0</v>
      </c>
      <c r="DK5" s="66">
        <v>0</v>
      </c>
      <c r="DL5" s="66">
        <v>0</v>
      </c>
      <c r="DM5" s="66">
        <v>0</v>
      </c>
      <c r="DN5" s="66">
        <v>464288</v>
      </c>
      <c r="DO5" s="66">
        <v>1929500</v>
      </c>
      <c r="DP5" s="66">
        <v>2393788</v>
      </c>
      <c r="DQ5" s="66">
        <v>4619</v>
      </c>
      <c r="DR5" s="66">
        <v>89466350</v>
      </c>
      <c r="DS5" s="66">
        <v>8982</v>
      </c>
      <c r="DT5" s="66">
        <v>0</v>
      </c>
      <c r="DU5" s="66">
        <v>250000</v>
      </c>
      <c r="DV5" s="66">
        <v>0</v>
      </c>
      <c r="DW5" s="66">
        <v>0</v>
      </c>
      <c r="DX5" s="66">
        <v>0</v>
      </c>
      <c r="DY5" s="66">
        <v>0</v>
      </c>
      <c r="DZ5" s="66">
        <v>0</v>
      </c>
      <c r="EA5" s="66">
        <v>0</v>
      </c>
      <c r="EB5" s="66">
        <v>0</v>
      </c>
      <c r="EC5" s="66">
        <v>0</v>
      </c>
      <c r="ED5" s="66">
        <v>0</v>
      </c>
      <c r="EE5" s="66">
        <v>0</v>
      </c>
      <c r="EF5" s="66">
        <v>0</v>
      </c>
      <c r="EG5" s="66">
        <v>0</v>
      </c>
      <c r="EH5" s="66">
        <v>0</v>
      </c>
      <c r="EI5" s="66">
        <v>0</v>
      </c>
      <c r="EJ5" s="66">
        <v>0</v>
      </c>
      <c r="EK5" s="66">
        <v>6450169</v>
      </c>
      <c r="EL5" s="66">
        <v>0</v>
      </c>
      <c r="EM5" s="66">
        <v>0</v>
      </c>
      <c r="EN5" s="66">
        <v>18239</v>
      </c>
      <c r="EO5" s="66">
        <v>0</v>
      </c>
      <c r="EP5" s="66">
        <v>40444224</v>
      </c>
      <c r="EQ5" s="66">
        <v>7780038</v>
      </c>
      <c r="ER5" s="66">
        <v>1029152</v>
      </c>
      <c r="ES5" s="66">
        <v>0</v>
      </c>
      <c r="ET5" s="66">
        <v>0</v>
      </c>
      <c r="EU5" s="66">
        <v>0</v>
      </c>
      <c r="EV5" s="66">
        <v>0</v>
      </c>
      <c r="EW5" s="66">
        <v>0</v>
      </c>
      <c r="EX5" s="66">
        <v>0</v>
      </c>
      <c r="EY5" s="66">
        <v>0</v>
      </c>
      <c r="EZ5" s="66">
        <v>0</v>
      </c>
      <c r="FA5" s="66">
        <v>78483718</v>
      </c>
      <c r="FB5" s="66">
        <v>311886</v>
      </c>
      <c r="FC5" s="66">
        <v>78795604</v>
      </c>
      <c r="FD5" s="66">
        <v>-11363077</v>
      </c>
      <c r="FE5" s="66">
        <v>-1104856</v>
      </c>
      <c r="FF5" s="66">
        <v>66327671</v>
      </c>
      <c r="FG5" s="66">
        <v>2506437</v>
      </c>
      <c r="FH5" s="66">
        <v>2460358</v>
      </c>
      <c r="FI5" s="66">
        <v>-2274726</v>
      </c>
      <c r="FJ5" s="66">
        <v>-36543</v>
      </c>
      <c r="FK5" s="66">
        <v>610</v>
      </c>
      <c r="FL5" s="66">
        <v>25608</v>
      </c>
      <c r="FM5" s="66">
        <v>69009415</v>
      </c>
      <c r="FN5" s="66">
        <v>1062200</v>
      </c>
      <c r="FO5" s="66">
        <v>7780038</v>
      </c>
      <c r="FP5" s="66">
        <v>77851654</v>
      </c>
      <c r="FQ5" s="66">
        <v>-325965</v>
      </c>
      <c r="FR5" s="66">
        <v>77525688</v>
      </c>
      <c r="FS5" s="66">
        <v>0</v>
      </c>
      <c r="FT5" s="66"/>
      <c r="FU5" s="66"/>
      <c r="FV5" s="66"/>
      <c r="FW5" s="66"/>
      <c r="FX5" s="66"/>
      <c r="FY5" s="66"/>
      <c r="FZ5" s="66"/>
      <c r="GA5" s="66"/>
      <c r="GB5" s="66"/>
      <c r="GC5" s="66"/>
      <c r="GD5" s="66"/>
      <c r="GE5" s="66"/>
      <c r="GF5" s="66"/>
      <c r="GG5" s="66"/>
      <c r="GH5" s="66"/>
      <c r="GI5" s="66"/>
      <c r="GJ5" s="66"/>
      <c r="GK5" s="66"/>
      <c r="GL5" s="66"/>
      <c r="GM5" s="66"/>
      <c r="GN5" s="66"/>
      <c r="GO5" s="66"/>
      <c r="GP5" s="66"/>
      <c r="GQ5" s="66"/>
      <c r="GR5" s="66"/>
      <c r="GS5" s="66"/>
      <c r="GT5" s="66"/>
      <c r="GU5" s="66"/>
      <c r="GV5" s="66"/>
      <c r="GW5" s="66"/>
      <c r="GX5" s="66"/>
      <c r="GY5" s="66"/>
      <c r="GZ5" s="66"/>
      <c r="HA5" s="66"/>
      <c r="HB5" s="66"/>
      <c r="HC5" s="66"/>
      <c r="HD5" s="66"/>
      <c r="HE5" s="66"/>
      <c r="HF5" s="66"/>
      <c r="HG5" s="66"/>
      <c r="HH5" s="66"/>
      <c r="HI5" s="66"/>
      <c r="HJ5" s="66"/>
      <c r="HK5" s="66"/>
      <c r="HL5" s="66"/>
      <c r="HM5" s="66"/>
      <c r="HN5" s="66"/>
      <c r="HO5" s="66"/>
      <c r="HP5" s="66"/>
      <c r="HQ5" s="66"/>
      <c r="HR5" s="66"/>
      <c r="HS5" s="66"/>
      <c r="HT5" s="66"/>
      <c r="HU5" s="66"/>
      <c r="HV5" s="66"/>
      <c r="HW5" s="66"/>
      <c r="HX5" s="66"/>
      <c r="HY5" s="66"/>
      <c r="HZ5" s="66"/>
      <c r="IA5" s="66"/>
      <c r="IB5" s="66"/>
      <c r="IC5" s="66"/>
      <c r="ID5" s="66"/>
      <c r="IE5" s="66"/>
      <c r="IF5" s="66"/>
      <c r="IG5" s="66"/>
      <c r="IH5" s="66"/>
      <c r="II5" s="66"/>
      <c r="IJ5" s="66"/>
      <c r="IK5" s="66"/>
      <c r="IL5" s="66"/>
      <c r="IM5" s="66"/>
      <c r="IN5" s="66"/>
      <c r="IO5" s="66"/>
      <c r="IP5" s="66"/>
      <c r="IQ5" s="66"/>
      <c r="IR5" s="66"/>
      <c r="IS5" s="66"/>
      <c r="IT5" s="66"/>
      <c r="IU5" s="66"/>
      <c r="IV5" s="66"/>
      <c r="IW5" s="66"/>
      <c r="IX5" s="66"/>
      <c r="IY5" s="66"/>
      <c r="IZ5" s="66"/>
      <c r="JA5" s="66"/>
      <c r="JB5" s="66"/>
      <c r="JC5" s="66"/>
      <c r="JD5" s="66"/>
      <c r="JE5" s="66"/>
      <c r="JF5" s="66"/>
      <c r="JG5" s="66"/>
      <c r="JH5" s="66"/>
      <c r="JI5" s="66"/>
      <c r="JJ5" s="66"/>
      <c r="JK5" s="66"/>
      <c r="JL5" s="66"/>
      <c r="JM5" s="66"/>
      <c r="JN5" s="66"/>
      <c r="JO5" s="66"/>
      <c r="JP5" s="66"/>
      <c r="JQ5" s="66"/>
      <c r="JR5" s="66"/>
      <c r="JS5" s="66"/>
      <c r="JT5" s="66"/>
      <c r="JU5" s="66"/>
      <c r="JV5" s="66"/>
      <c r="JW5" s="66"/>
      <c r="JX5" s="66"/>
      <c r="JY5" s="66"/>
      <c r="JZ5" s="66"/>
      <c r="KA5" s="66"/>
      <c r="KB5" s="66"/>
      <c r="KC5" s="66"/>
      <c r="KD5" s="66"/>
      <c r="KE5" s="66"/>
      <c r="KF5" s="66"/>
      <c r="KG5" s="66"/>
      <c r="KH5" s="66"/>
      <c r="KI5" s="66"/>
      <c r="KJ5" s="66"/>
      <c r="KK5" s="66"/>
      <c r="KL5" s="66"/>
      <c r="KM5" s="66"/>
      <c r="KN5" s="66"/>
      <c r="KO5" s="66"/>
      <c r="KP5" s="66"/>
      <c r="KQ5" s="66"/>
      <c r="KR5" s="66"/>
      <c r="KS5" s="66"/>
      <c r="KT5" s="66"/>
      <c r="KU5" s="66"/>
      <c r="KV5" s="66"/>
      <c r="KW5" s="66"/>
      <c r="KX5" s="66"/>
      <c r="KY5" s="66"/>
      <c r="KZ5" s="66"/>
      <c r="LA5" s="66"/>
      <c r="LB5" s="66"/>
      <c r="LC5" s="66"/>
      <c r="LD5" s="66"/>
      <c r="LE5" s="66"/>
      <c r="LF5" s="70"/>
    </row>
    <row r="6" spans="1:354" x14ac:dyDescent="0.25">
      <c r="A6" s="75">
        <v>201812</v>
      </c>
      <c r="B6" s="75">
        <v>70814</v>
      </c>
      <c r="C6" s="76" t="s">
        <v>596</v>
      </c>
      <c r="D6" s="66">
        <v>4366422</v>
      </c>
      <c r="E6" s="66"/>
      <c r="F6" s="66">
        <v>4366422</v>
      </c>
      <c r="G6" s="66">
        <v>322923</v>
      </c>
      <c r="H6" s="66"/>
      <c r="I6" s="66">
        <v>15620</v>
      </c>
      <c r="J6" s="66">
        <v>341225</v>
      </c>
      <c r="K6" s="66">
        <v>-2815789</v>
      </c>
      <c r="L6" s="66">
        <v>-1504</v>
      </c>
      <c r="M6" s="66">
        <v>-48233</v>
      </c>
      <c r="N6" s="66">
        <v>-2185759</v>
      </c>
      <c r="O6" s="66">
        <v>602619</v>
      </c>
      <c r="P6" s="66">
        <v>-3317060</v>
      </c>
      <c r="Q6" s="66"/>
      <c r="R6" s="66">
        <v>-3317060</v>
      </c>
      <c r="S6" s="66">
        <v>-4804135</v>
      </c>
      <c r="T6" s="66"/>
      <c r="U6" s="66">
        <v>-4804135</v>
      </c>
      <c r="V6" s="66"/>
      <c r="W6" s="66">
        <v>430274</v>
      </c>
      <c r="X6" s="66"/>
      <c r="Y6" s="66">
        <v>-69358</v>
      </c>
      <c r="Z6" s="66"/>
      <c r="AA6" s="66"/>
      <c r="AB6" s="66">
        <v>-69358</v>
      </c>
      <c r="AC6" s="66">
        <v>-289670</v>
      </c>
      <c r="AD6" s="66">
        <v>-5266667</v>
      </c>
      <c r="AE6" s="66"/>
      <c r="AF6" s="66">
        <v>-483120</v>
      </c>
      <c r="AG6" s="66"/>
      <c r="AH6" s="66"/>
      <c r="AI6" s="66"/>
      <c r="AJ6" s="66">
        <v>-5749787</v>
      </c>
      <c r="AK6" s="66">
        <v>772790</v>
      </c>
      <c r="AL6" s="66">
        <v>-4976997</v>
      </c>
      <c r="AM6" s="66"/>
      <c r="AN6" s="66"/>
      <c r="AO6" s="66"/>
      <c r="AP6" s="66"/>
      <c r="AQ6" s="66"/>
      <c r="AR6" s="66"/>
      <c r="AS6" s="66"/>
      <c r="AT6" s="66"/>
      <c r="AU6" s="66"/>
      <c r="AV6" s="66"/>
      <c r="AW6" s="66"/>
      <c r="AX6" s="66"/>
      <c r="AY6" s="66"/>
      <c r="AZ6" s="66"/>
      <c r="BA6" s="66"/>
      <c r="BB6" s="66"/>
      <c r="BC6" s="66"/>
      <c r="BD6" s="66"/>
      <c r="BE6" s="66"/>
      <c r="BF6" s="66"/>
      <c r="BG6" s="66">
        <v>4291</v>
      </c>
      <c r="BH6" s="66">
        <v>70291</v>
      </c>
      <c r="BI6" s="66">
        <v>584005</v>
      </c>
      <c r="BJ6" s="66">
        <v>106251336</v>
      </c>
      <c r="BK6" s="66"/>
      <c r="BL6" s="66">
        <v>106251336</v>
      </c>
      <c r="BM6" s="66">
        <v>804522</v>
      </c>
      <c r="BN6" s="66"/>
      <c r="BO6" s="66">
        <v>428959</v>
      </c>
      <c r="BP6" s="66"/>
      <c r="BQ6" s="66"/>
      <c r="BR6" s="66">
        <v>1725</v>
      </c>
      <c r="BS6" s="66">
        <v>1235206</v>
      </c>
      <c r="BT6" s="66">
        <v>108070547</v>
      </c>
      <c r="BU6" s="66">
        <v>3135246</v>
      </c>
      <c r="BV6" s="66"/>
      <c r="BW6" s="66"/>
      <c r="BX6" s="66">
        <v>194541</v>
      </c>
      <c r="BY6" s="66">
        <v>194541</v>
      </c>
      <c r="BZ6" s="66"/>
      <c r="CA6" s="66">
        <v>1800</v>
      </c>
      <c r="CB6" s="66">
        <v>173484</v>
      </c>
      <c r="CC6" s="66">
        <v>369825</v>
      </c>
      <c r="CD6" s="66"/>
      <c r="CE6" s="66">
        <v>1635220</v>
      </c>
      <c r="CF6" s="66">
        <v>322069</v>
      </c>
      <c r="CG6" s="66"/>
      <c r="CH6" s="66">
        <v>1957289</v>
      </c>
      <c r="CI6" s="66">
        <v>2928</v>
      </c>
      <c r="CJ6" s="66">
        <v>181344</v>
      </c>
      <c r="CK6" s="66">
        <v>184272</v>
      </c>
      <c r="CL6" s="66">
        <v>113822069</v>
      </c>
      <c r="CM6" s="66"/>
      <c r="CN6" s="66"/>
      <c r="CO6" s="66"/>
      <c r="CP6" s="66"/>
      <c r="CQ6" s="66">
        <v>18903394</v>
      </c>
      <c r="CR6" s="66"/>
      <c r="CS6" s="66">
        <v>18903394</v>
      </c>
      <c r="CT6" s="66"/>
      <c r="CU6" s="66">
        <v>5141711</v>
      </c>
      <c r="CV6" s="66"/>
      <c r="CW6" s="66">
        <v>42906759</v>
      </c>
      <c r="CX6" s="66">
        <v>85382032</v>
      </c>
      <c r="CY6" s="66">
        <v>3135246</v>
      </c>
      <c r="CZ6" s="66">
        <v>3135246</v>
      </c>
      <c r="DA6" s="66">
        <v>88517278</v>
      </c>
      <c r="DB6" s="66"/>
      <c r="DC6" s="66"/>
      <c r="DD6" s="66"/>
      <c r="DE6" s="66"/>
      <c r="DF6" s="66">
        <v>88517278</v>
      </c>
      <c r="DG6" s="66"/>
      <c r="DH6" s="66"/>
      <c r="DI6" s="66"/>
      <c r="DJ6" s="66">
        <v>26</v>
      </c>
      <c r="DK6" s="66"/>
      <c r="DL6" s="66">
        <v>28540</v>
      </c>
      <c r="DM6" s="66"/>
      <c r="DN6" s="66">
        <v>1191504</v>
      </c>
      <c r="DO6" s="66">
        <v>27391</v>
      </c>
      <c r="DP6" s="66">
        <v>1247462</v>
      </c>
      <c r="DQ6" s="66">
        <v>12223</v>
      </c>
      <c r="DR6" s="66">
        <v>113822069</v>
      </c>
      <c r="DS6" s="66">
        <v>34599</v>
      </c>
      <c r="DT6" s="66">
        <v>66000</v>
      </c>
      <c r="DU6" s="66"/>
      <c r="DV6" s="66"/>
      <c r="DW6" s="66"/>
      <c r="DX6" s="66"/>
      <c r="DY6" s="66"/>
      <c r="DZ6" s="66"/>
      <c r="EA6" s="66"/>
      <c r="EB6" s="66"/>
      <c r="EC6" s="66"/>
      <c r="ED6" s="66"/>
      <c r="EE6" s="66"/>
      <c r="EF6" s="66"/>
      <c r="EG6" s="66"/>
      <c r="EH6" s="66"/>
      <c r="EI6" s="66"/>
      <c r="EJ6" s="66"/>
      <c r="EK6" s="66"/>
      <c r="EL6" s="66"/>
      <c r="EM6" s="66"/>
      <c r="EN6" s="66">
        <v>5141711</v>
      </c>
      <c r="EO6" s="66"/>
      <c r="EP6" s="66">
        <v>42475273</v>
      </c>
      <c r="EQ6" s="66"/>
      <c r="ER6" s="66"/>
      <c r="ES6" s="66"/>
      <c r="ET6" s="66"/>
      <c r="EU6" s="66"/>
      <c r="EV6" s="66"/>
      <c r="EW6" s="66"/>
      <c r="EX6" s="66"/>
      <c r="EY6" s="66"/>
      <c r="EZ6" s="66"/>
      <c r="FA6" s="66">
        <v>83545414</v>
      </c>
      <c r="FB6" s="66">
        <v>0</v>
      </c>
      <c r="FC6" s="66">
        <v>83545414</v>
      </c>
      <c r="FD6" s="66">
        <v>-3023230</v>
      </c>
      <c r="FE6" s="66">
        <v>-2922612</v>
      </c>
      <c r="FF6" s="66">
        <v>77599572</v>
      </c>
      <c r="FG6" s="66">
        <v>4366229</v>
      </c>
      <c r="FH6" s="66">
        <v>6574182</v>
      </c>
      <c r="FI6" s="66">
        <v>-3038221</v>
      </c>
      <c r="FJ6" s="66">
        <v>-64933</v>
      </c>
      <c r="FK6" s="66">
        <v>-64481</v>
      </c>
      <c r="FL6" s="66">
        <v>-74151</v>
      </c>
      <c r="FM6" s="66">
        <v>85298197</v>
      </c>
      <c r="FN6" s="66">
        <v>3219079</v>
      </c>
      <c r="FO6" s="66">
        <v>0</v>
      </c>
      <c r="FP6" s="66">
        <v>88517276</v>
      </c>
      <c r="FQ6" s="66">
        <v>0</v>
      </c>
      <c r="FR6" s="66">
        <v>88517276</v>
      </c>
      <c r="FS6" s="66">
        <v>0</v>
      </c>
      <c r="FT6" s="66"/>
      <c r="FU6" s="66"/>
      <c r="FV6" s="66"/>
      <c r="FW6" s="66"/>
      <c r="FX6" s="66"/>
      <c r="FY6" s="66"/>
      <c r="FZ6" s="66"/>
      <c r="GA6" s="66"/>
      <c r="GB6" s="66"/>
      <c r="GC6" s="66"/>
      <c r="GD6" s="66"/>
      <c r="GE6" s="66"/>
      <c r="GF6" s="66"/>
      <c r="GG6" s="66"/>
      <c r="GH6" s="66"/>
      <c r="GI6" s="66"/>
      <c r="GJ6" s="66"/>
      <c r="GK6" s="66"/>
      <c r="GL6" s="66"/>
      <c r="GM6" s="66"/>
      <c r="GN6" s="66"/>
      <c r="GO6" s="66"/>
      <c r="GP6" s="66"/>
      <c r="GQ6" s="66"/>
      <c r="GR6" s="66"/>
      <c r="GS6" s="66"/>
      <c r="GT6" s="66"/>
      <c r="GU6" s="66"/>
      <c r="GV6" s="66"/>
      <c r="GW6" s="66"/>
      <c r="GX6" s="66"/>
      <c r="GY6" s="66"/>
      <c r="GZ6" s="66"/>
      <c r="HA6" s="66"/>
      <c r="HB6" s="66"/>
      <c r="HC6" s="66"/>
      <c r="HD6" s="66"/>
      <c r="HE6" s="66"/>
      <c r="HF6" s="66"/>
      <c r="HG6" s="66"/>
      <c r="HH6" s="66"/>
      <c r="HI6" s="66"/>
      <c r="HJ6" s="66"/>
      <c r="HK6" s="66"/>
      <c r="HL6" s="66"/>
      <c r="HM6" s="66"/>
      <c r="HN6" s="66"/>
      <c r="HO6" s="66"/>
      <c r="HP6" s="66"/>
      <c r="HQ6" s="66"/>
      <c r="HR6" s="66"/>
      <c r="HS6" s="66"/>
      <c r="HT6" s="66"/>
      <c r="HU6" s="66"/>
      <c r="HV6" s="66"/>
      <c r="HW6" s="66"/>
      <c r="HX6" s="66"/>
      <c r="HY6" s="66"/>
      <c r="HZ6" s="66"/>
      <c r="IA6" s="66"/>
      <c r="IB6" s="66"/>
      <c r="IC6" s="66"/>
      <c r="ID6" s="66"/>
      <c r="IE6" s="66"/>
      <c r="IF6" s="66"/>
      <c r="IG6" s="66"/>
      <c r="IH6" s="66"/>
      <c r="II6" s="66"/>
      <c r="IJ6" s="66"/>
      <c r="IK6" s="66"/>
      <c r="IL6" s="66"/>
      <c r="IM6" s="66"/>
      <c r="IN6" s="66"/>
      <c r="IO6" s="66"/>
      <c r="IP6" s="66"/>
      <c r="IQ6" s="66"/>
      <c r="IR6" s="66"/>
      <c r="IS6" s="66"/>
      <c r="IT6" s="66"/>
      <c r="IU6" s="66"/>
      <c r="IV6" s="66"/>
      <c r="IW6" s="66"/>
      <c r="IX6" s="66"/>
      <c r="IY6" s="66"/>
      <c r="IZ6" s="66"/>
      <c r="JA6" s="66"/>
      <c r="JB6" s="66"/>
      <c r="JC6" s="66"/>
      <c r="JD6" s="66"/>
      <c r="JE6" s="66"/>
      <c r="JF6" s="66"/>
      <c r="JG6" s="66"/>
      <c r="JH6" s="66"/>
      <c r="JI6" s="66"/>
      <c r="JJ6" s="66"/>
      <c r="JK6" s="66"/>
      <c r="JL6" s="66"/>
      <c r="JM6" s="66"/>
      <c r="JN6" s="66"/>
      <c r="JO6" s="66"/>
      <c r="JP6" s="66"/>
      <c r="JQ6" s="66"/>
      <c r="JR6" s="66"/>
      <c r="JS6" s="66"/>
      <c r="JT6" s="66"/>
      <c r="JU6" s="66"/>
      <c r="JV6" s="66"/>
      <c r="JW6" s="66"/>
      <c r="JX6" s="66"/>
      <c r="JY6" s="66"/>
      <c r="JZ6" s="66"/>
      <c r="KA6" s="66"/>
      <c r="KB6" s="66"/>
      <c r="KC6" s="66"/>
      <c r="KD6" s="66"/>
      <c r="KE6" s="66"/>
      <c r="KF6" s="66"/>
      <c r="KG6" s="66"/>
      <c r="KH6" s="66"/>
      <c r="KI6" s="66"/>
      <c r="KJ6" s="66"/>
      <c r="KK6" s="66"/>
      <c r="KL6" s="66"/>
      <c r="KM6" s="66"/>
      <c r="KN6" s="66"/>
      <c r="KO6" s="66"/>
      <c r="KP6" s="66"/>
      <c r="KQ6" s="66"/>
      <c r="KR6" s="66"/>
      <c r="KS6" s="66"/>
      <c r="KT6" s="66"/>
      <c r="KU6" s="66"/>
      <c r="KV6" s="66"/>
      <c r="KW6" s="66"/>
      <c r="KX6" s="66"/>
      <c r="KY6" s="66"/>
      <c r="KZ6" s="66"/>
      <c r="LA6" s="66"/>
      <c r="LB6" s="66"/>
      <c r="LC6" s="66"/>
      <c r="LD6" s="66"/>
      <c r="LE6" s="66"/>
      <c r="LF6" s="70"/>
    </row>
    <row r="7" spans="1:354" x14ac:dyDescent="0.25">
      <c r="A7" s="75">
        <v>201812</v>
      </c>
      <c r="B7" s="75">
        <v>71044</v>
      </c>
      <c r="C7" s="76" t="s">
        <v>597</v>
      </c>
      <c r="D7" s="66">
        <v>3184832</v>
      </c>
      <c r="E7" s="66">
        <v>0</v>
      </c>
      <c r="F7" s="66">
        <v>3184832</v>
      </c>
      <c r="G7" s="66">
        <v>619065</v>
      </c>
      <c r="H7" s="66">
        <v>-569312</v>
      </c>
      <c r="I7" s="66">
        <v>35897</v>
      </c>
      <c r="J7" s="66">
        <v>1268236</v>
      </c>
      <c r="K7" s="66">
        <v>-2532638</v>
      </c>
      <c r="L7" s="66">
        <v>-564606</v>
      </c>
      <c r="M7" s="66">
        <v>-87010</v>
      </c>
      <c r="N7" s="66">
        <v>-1830368</v>
      </c>
      <c r="O7" s="66">
        <v>299400</v>
      </c>
      <c r="P7" s="66">
        <v>-1769787</v>
      </c>
      <c r="Q7" s="66">
        <v>0</v>
      </c>
      <c r="R7" s="66">
        <v>-1769787</v>
      </c>
      <c r="S7" s="66">
        <v>48057</v>
      </c>
      <c r="T7" s="66">
        <v>0</v>
      </c>
      <c r="U7" s="66">
        <v>48057</v>
      </c>
      <c r="V7" s="66">
        <v>0</v>
      </c>
      <c r="W7" s="66">
        <v>-72439</v>
      </c>
      <c r="X7" s="66">
        <v>0</v>
      </c>
      <c r="Y7" s="66">
        <v>-45621</v>
      </c>
      <c r="Z7" s="66">
        <v>0</v>
      </c>
      <c r="AA7" s="66">
        <v>0</v>
      </c>
      <c r="AB7" s="66">
        <v>-45621</v>
      </c>
      <c r="AC7" s="66">
        <v>185926</v>
      </c>
      <c r="AD7" s="66">
        <v>0</v>
      </c>
      <c r="AE7" s="66">
        <v>0</v>
      </c>
      <c r="AF7" s="66">
        <v>-226826</v>
      </c>
      <c r="AG7" s="66">
        <v>0</v>
      </c>
      <c r="AH7" s="66">
        <v>0</v>
      </c>
      <c r="AI7" s="66">
        <v>0</v>
      </c>
      <c r="AJ7" s="66">
        <v>-226826</v>
      </c>
      <c r="AK7" s="66">
        <v>40900</v>
      </c>
      <c r="AL7" s="66">
        <v>-185926</v>
      </c>
      <c r="AM7" s="66">
        <v>0</v>
      </c>
      <c r="AN7" s="66">
        <v>0</v>
      </c>
      <c r="AO7" s="66">
        <v>0</v>
      </c>
      <c r="AP7" s="66">
        <v>0</v>
      </c>
      <c r="AQ7" s="66">
        <v>0</v>
      </c>
      <c r="AR7" s="66">
        <v>0</v>
      </c>
      <c r="AS7" s="66">
        <v>0</v>
      </c>
      <c r="AT7" s="66">
        <v>0</v>
      </c>
      <c r="AU7" s="66">
        <v>0</v>
      </c>
      <c r="AV7" s="66">
        <v>0</v>
      </c>
      <c r="AW7" s="66">
        <v>0</v>
      </c>
      <c r="AX7" s="66">
        <v>0</v>
      </c>
      <c r="AY7" s="66">
        <v>0</v>
      </c>
      <c r="AZ7" s="66">
        <v>0</v>
      </c>
      <c r="BA7" s="66">
        <v>0</v>
      </c>
      <c r="BB7" s="66">
        <v>0</v>
      </c>
      <c r="BC7" s="66">
        <v>0</v>
      </c>
      <c r="BD7" s="66">
        <v>0</v>
      </c>
      <c r="BE7" s="66">
        <v>0</v>
      </c>
      <c r="BF7" s="66">
        <v>0</v>
      </c>
      <c r="BG7" s="66">
        <v>0</v>
      </c>
      <c r="BH7" s="66">
        <v>0</v>
      </c>
      <c r="BI7" s="66">
        <v>857377</v>
      </c>
      <c r="BJ7" s="66">
        <v>3626347</v>
      </c>
      <c r="BK7" s="66">
        <v>24563310</v>
      </c>
      <c r="BL7" s="66">
        <v>30003504</v>
      </c>
      <c r="BM7" s="66">
        <v>10362345</v>
      </c>
      <c r="BN7" s="66">
        <v>3556818</v>
      </c>
      <c r="BO7" s="66">
        <v>13575319</v>
      </c>
      <c r="BP7" s="66">
        <v>0</v>
      </c>
      <c r="BQ7" s="66">
        <v>3731562</v>
      </c>
      <c r="BR7" s="66">
        <v>3433132</v>
      </c>
      <c r="BS7" s="66">
        <v>35994128</v>
      </c>
      <c r="BT7" s="66">
        <v>66855009</v>
      </c>
      <c r="BU7" s="66">
        <v>0</v>
      </c>
      <c r="BV7" s="66">
        <v>0</v>
      </c>
      <c r="BW7" s="66">
        <v>0</v>
      </c>
      <c r="BX7" s="66">
        <v>31833</v>
      </c>
      <c r="BY7" s="66">
        <v>31833</v>
      </c>
      <c r="BZ7" s="66"/>
      <c r="CA7" s="66">
        <v>1212179</v>
      </c>
      <c r="CB7" s="66">
        <v>27447</v>
      </c>
      <c r="CC7" s="66">
        <v>1349643</v>
      </c>
      <c r="CD7" s="66">
        <v>0</v>
      </c>
      <c r="CE7" s="66">
        <v>726617</v>
      </c>
      <c r="CF7" s="66">
        <v>59321</v>
      </c>
      <c r="CG7" s="66">
        <v>0</v>
      </c>
      <c r="CH7" s="66">
        <v>785938</v>
      </c>
      <c r="CI7" s="66">
        <v>211359</v>
      </c>
      <c r="CJ7" s="66">
        <v>122086</v>
      </c>
      <c r="CK7" s="66">
        <v>333445</v>
      </c>
      <c r="CL7" s="66">
        <v>69324035</v>
      </c>
      <c r="CM7" s="66">
        <v>0</v>
      </c>
      <c r="CN7" s="66">
        <v>0</v>
      </c>
      <c r="CO7" s="66">
        <v>0</v>
      </c>
      <c r="CP7" s="66">
        <v>12234</v>
      </c>
      <c r="CQ7" s="66">
        <v>5878264</v>
      </c>
      <c r="CR7" s="66">
        <v>0</v>
      </c>
      <c r="CS7" s="66">
        <v>5890498</v>
      </c>
      <c r="CT7" s="66">
        <v>0</v>
      </c>
      <c r="CU7" s="66">
        <v>896278</v>
      </c>
      <c r="CV7" s="66">
        <v>0</v>
      </c>
      <c r="CW7" s="66">
        <v>23641357</v>
      </c>
      <c r="CX7" s="66">
        <v>55573425</v>
      </c>
      <c r="CY7" s="66">
        <v>0</v>
      </c>
      <c r="CZ7" s="66">
        <v>0</v>
      </c>
      <c r="DA7" s="66">
        <v>55573425</v>
      </c>
      <c r="DB7" s="66">
        <v>0</v>
      </c>
      <c r="DC7" s="66">
        <v>0</v>
      </c>
      <c r="DD7" s="66">
        <v>0</v>
      </c>
      <c r="DE7" s="66">
        <v>0</v>
      </c>
      <c r="DF7" s="66">
        <v>55573425</v>
      </c>
      <c r="DG7" s="66">
        <v>0</v>
      </c>
      <c r="DH7" s="66">
        <v>7204</v>
      </c>
      <c r="DI7" s="66">
        <v>7204</v>
      </c>
      <c r="DJ7" s="66">
        <v>0</v>
      </c>
      <c r="DK7" s="66">
        <v>0</v>
      </c>
      <c r="DL7" s="66">
        <v>2655422</v>
      </c>
      <c r="DM7" s="66">
        <v>0</v>
      </c>
      <c r="DN7" s="66">
        <v>518761</v>
      </c>
      <c r="DO7" s="66">
        <v>3743698</v>
      </c>
      <c r="DP7" s="66">
        <v>6917881</v>
      </c>
      <c r="DQ7" s="66">
        <v>38749</v>
      </c>
      <c r="DR7" s="66">
        <v>69324035</v>
      </c>
      <c r="DS7" s="66">
        <v>0</v>
      </c>
      <c r="DT7" s="66">
        <v>0</v>
      </c>
      <c r="DU7" s="66">
        <v>0</v>
      </c>
      <c r="DV7" s="66">
        <v>1813847</v>
      </c>
      <c r="DW7" s="66">
        <v>0</v>
      </c>
      <c r="DX7" s="66">
        <v>1334952</v>
      </c>
      <c r="DY7" s="66">
        <v>0</v>
      </c>
      <c r="DZ7" s="66">
        <v>0</v>
      </c>
      <c r="EA7" s="66">
        <v>0</v>
      </c>
      <c r="EB7" s="66">
        <v>0</v>
      </c>
      <c r="EC7" s="66"/>
      <c r="ED7" s="66">
        <v>78184</v>
      </c>
      <c r="EE7" s="66">
        <v>0</v>
      </c>
      <c r="EF7" s="66">
        <v>0</v>
      </c>
      <c r="EG7" s="66">
        <v>0</v>
      </c>
      <c r="EH7" s="66">
        <v>0</v>
      </c>
      <c r="EI7" s="66">
        <v>0</v>
      </c>
      <c r="EJ7" s="66">
        <v>0</v>
      </c>
      <c r="EK7" s="66">
        <v>0</v>
      </c>
      <c r="EL7" s="66">
        <v>12234</v>
      </c>
      <c r="EM7" s="66">
        <v>0</v>
      </c>
      <c r="EN7" s="66">
        <v>896278</v>
      </c>
      <c r="EO7" s="66">
        <v>0</v>
      </c>
      <c r="EP7" s="66">
        <v>26853611</v>
      </c>
      <c r="EQ7" s="66">
        <v>4525413</v>
      </c>
      <c r="ER7" s="66">
        <v>553044</v>
      </c>
      <c r="ES7" s="66">
        <v>0</v>
      </c>
      <c r="ET7" s="66">
        <v>0</v>
      </c>
      <c r="EU7" s="66">
        <v>0</v>
      </c>
      <c r="EV7" s="66">
        <v>0</v>
      </c>
      <c r="EW7" s="66">
        <v>0</v>
      </c>
      <c r="EX7" s="66">
        <v>0</v>
      </c>
      <c r="EY7" s="66">
        <v>0</v>
      </c>
      <c r="EZ7" s="66">
        <v>0</v>
      </c>
      <c r="FA7" s="66">
        <v>55621482</v>
      </c>
      <c r="FB7" s="66">
        <v>0</v>
      </c>
      <c r="FC7" s="66">
        <v>55621482</v>
      </c>
      <c r="FD7" s="66">
        <v>-8318813</v>
      </c>
      <c r="FE7" s="66">
        <v>-3658476</v>
      </c>
      <c r="FF7" s="66">
        <v>43644193</v>
      </c>
      <c r="FG7" s="66">
        <v>3184832</v>
      </c>
      <c r="FH7" s="66">
        <v>2704605</v>
      </c>
      <c r="FI7" s="66">
        <v>-1769787</v>
      </c>
      <c r="FJ7" s="66">
        <v>-44383</v>
      </c>
      <c r="FK7" s="66">
        <v>-226325</v>
      </c>
      <c r="FL7" s="66">
        <v>-88938</v>
      </c>
      <c r="FM7" s="66">
        <v>47404197</v>
      </c>
      <c r="FN7" s="66">
        <v>3666185</v>
      </c>
      <c r="FO7" s="66">
        <v>4525412</v>
      </c>
      <c r="FP7" s="66">
        <v>55573424</v>
      </c>
      <c r="FQ7" s="66">
        <v>0</v>
      </c>
      <c r="FR7" s="66">
        <v>55573424</v>
      </c>
      <c r="FS7" s="66">
        <v>-22370</v>
      </c>
      <c r="FT7" s="66"/>
      <c r="FU7" s="66"/>
      <c r="FV7" s="66"/>
      <c r="FW7" s="66"/>
      <c r="FX7" s="66"/>
      <c r="FY7" s="66"/>
      <c r="FZ7" s="66"/>
      <c r="GA7" s="66"/>
      <c r="GB7" s="66"/>
      <c r="GC7" s="66"/>
      <c r="GD7" s="66"/>
      <c r="GE7" s="66"/>
      <c r="GF7" s="66"/>
      <c r="GG7" s="66"/>
      <c r="GH7" s="66"/>
      <c r="GI7" s="66"/>
      <c r="GJ7" s="66"/>
      <c r="GK7" s="66"/>
      <c r="GL7" s="66"/>
      <c r="GM7" s="66"/>
      <c r="GN7" s="66"/>
      <c r="GO7" s="66"/>
      <c r="GP7" s="66"/>
      <c r="GQ7" s="66"/>
      <c r="GR7" s="66"/>
      <c r="GS7" s="66"/>
      <c r="GT7" s="66"/>
      <c r="GU7" s="66"/>
      <c r="GV7" s="66"/>
      <c r="GW7" s="66"/>
      <c r="GX7" s="66"/>
      <c r="GY7" s="66"/>
      <c r="GZ7" s="66"/>
      <c r="HA7" s="66"/>
      <c r="HB7" s="66"/>
      <c r="HC7" s="66"/>
      <c r="HD7" s="66"/>
      <c r="HE7" s="66"/>
      <c r="HF7" s="66"/>
      <c r="HG7" s="66"/>
      <c r="HH7" s="66"/>
      <c r="HI7" s="66"/>
      <c r="HJ7" s="66"/>
      <c r="HK7" s="66"/>
      <c r="HL7" s="66"/>
      <c r="HM7" s="66"/>
      <c r="HN7" s="66"/>
      <c r="HO7" s="66"/>
      <c r="HP7" s="66"/>
      <c r="HQ7" s="66"/>
      <c r="HR7" s="66"/>
      <c r="HS7" s="66"/>
      <c r="HT7" s="66"/>
      <c r="HU7" s="66"/>
      <c r="HV7" s="66"/>
      <c r="HW7" s="66"/>
      <c r="HX7" s="66"/>
      <c r="HY7" s="66"/>
      <c r="HZ7" s="66"/>
      <c r="IA7" s="66"/>
      <c r="IB7" s="66"/>
      <c r="IC7" s="66"/>
      <c r="ID7" s="66"/>
      <c r="IE7" s="66"/>
      <c r="IF7" s="66"/>
      <c r="IG7" s="66"/>
      <c r="IH7" s="66"/>
      <c r="II7" s="66"/>
      <c r="IJ7" s="66"/>
      <c r="IK7" s="66"/>
      <c r="IL7" s="66"/>
      <c r="IM7" s="66"/>
      <c r="IN7" s="66"/>
      <c r="IO7" s="66"/>
      <c r="IP7" s="66"/>
      <c r="IQ7" s="66"/>
      <c r="IR7" s="66"/>
      <c r="IS7" s="66"/>
      <c r="IT7" s="66"/>
      <c r="IU7" s="66"/>
      <c r="IV7" s="66"/>
      <c r="IW7" s="66"/>
      <c r="IX7" s="66"/>
      <c r="IY7" s="66"/>
      <c r="IZ7" s="66"/>
      <c r="JA7" s="66"/>
      <c r="JB7" s="66"/>
      <c r="JC7" s="66"/>
      <c r="JD7" s="66"/>
      <c r="JE7" s="66"/>
      <c r="JF7" s="66"/>
      <c r="JG7" s="66"/>
      <c r="JH7" s="66"/>
      <c r="JI7" s="66"/>
      <c r="JJ7" s="66"/>
      <c r="JK7" s="66"/>
      <c r="JL7" s="66"/>
      <c r="JM7" s="66"/>
      <c r="JN7" s="66"/>
      <c r="JO7" s="66"/>
      <c r="JP7" s="66"/>
      <c r="JQ7" s="66"/>
      <c r="JR7" s="66"/>
      <c r="JS7" s="66"/>
      <c r="JT7" s="66"/>
      <c r="JU7" s="66"/>
      <c r="JV7" s="66"/>
      <c r="JW7" s="66"/>
      <c r="JX7" s="66"/>
      <c r="JY7" s="66"/>
      <c r="JZ7" s="66"/>
      <c r="KA7" s="66"/>
      <c r="KB7" s="66"/>
      <c r="KC7" s="66"/>
      <c r="KD7" s="66"/>
      <c r="KE7" s="66"/>
      <c r="KF7" s="66"/>
      <c r="KG7" s="66"/>
      <c r="KH7" s="66"/>
      <c r="KI7" s="66"/>
      <c r="KJ7" s="66"/>
      <c r="KK7" s="66"/>
      <c r="KL7" s="66"/>
      <c r="KM7" s="66"/>
      <c r="KN7" s="66"/>
      <c r="KO7" s="66"/>
      <c r="KP7" s="66"/>
      <c r="KQ7" s="66"/>
      <c r="KR7" s="66"/>
      <c r="KS7" s="66"/>
      <c r="KT7" s="66"/>
      <c r="KU7" s="66"/>
      <c r="KV7" s="66"/>
      <c r="KW7" s="66"/>
      <c r="KX7" s="66"/>
      <c r="KY7" s="66"/>
      <c r="KZ7" s="66"/>
      <c r="LA7" s="66"/>
      <c r="LB7" s="66"/>
      <c r="LC7" s="66"/>
      <c r="LD7" s="66"/>
      <c r="LE7" s="66"/>
      <c r="LF7" s="70"/>
    </row>
    <row r="8" spans="1:354" x14ac:dyDescent="0.25">
      <c r="A8" s="75">
        <v>201812</v>
      </c>
      <c r="B8" s="75">
        <v>70912</v>
      </c>
      <c r="C8" s="76" t="s">
        <v>598</v>
      </c>
      <c r="D8" s="66"/>
      <c r="E8" s="66"/>
      <c r="F8" s="66"/>
      <c r="G8" s="66">
        <v>-9854</v>
      </c>
      <c r="H8" s="66">
        <v>-93438</v>
      </c>
      <c r="I8" s="66">
        <v>320753</v>
      </c>
      <c r="J8" s="66">
        <v>490503</v>
      </c>
      <c r="K8" s="66">
        <v>-126133</v>
      </c>
      <c r="L8" s="66">
        <v>-5216</v>
      </c>
      <c r="M8" s="66">
        <v>-32105</v>
      </c>
      <c r="N8" s="66">
        <v>544510</v>
      </c>
      <c r="O8" s="66">
        <v>-142747</v>
      </c>
      <c r="P8" s="66">
        <v>-939331</v>
      </c>
      <c r="Q8" s="66"/>
      <c r="R8" s="66">
        <v>-939331</v>
      </c>
      <c r="S8" s="66">
        <v>53473</v>
      </c>
      <c r="T8" s="66"/>
      <c r="U8" s="66">
        <v>53473</v>
      </c>
      <c r="V8" s="66">
        <v>-136899</v>
      </c>
      <c r="W8" s="66">
        <v>37608</v>
      </c>
      <c r="X8" s="66"/>
      <c r="Y8" s="66">
        <v>-22662</v>
      </c>
      <c r="Z8" s="66"/>
      <c r="AA8" s="66"/>
      <c r="AB8" s="66">
        <v>-22662</v>
      </c>
      <c r="AC8" s="66">
        <v>15349</v>
      </c>
      <c r="AD8" s="66">
        <v>-590701</v>
      </c>
      <c r="AE8" s="66"/>
      <c r="AF8" s="66">
        <v>-15349</v>
      </c>
      <c r="AG8" s="66"/>
      <c r="AH8" s="66"/>
      <c r="AI8" s="66"/>
      <c r="AJ8" s="66">
        <v>-606050</v>
      </c>
      <c r="AK8" s="66">
        <v>92667</v>
      </c>
      <c r="AL8" s="66">
        <v>-513383</v>
      </c>
      <c r="AM8" s="66"/>
      <c r="AN8" s="66"/>
      <c r="AO8" s="66"/>
      <c r="AP8" s="66"/>
      <c r="AQ8" s="66"/>
      <c r="AR8" s="66"/>
      <c r="AS8" s="66"/>
      <c r="AT8" s="66"/>
      <c r="AU8" s="66"/>
      <c r="AV8" s="66"/>
      <c r="AW8" s="66"/>
      <c r="AX8" s="66"/>
      <c r="AY8" s="66"/>
      <c r="AZ8" s="66"/>
      <c r="BA8" s="66"/>
      <c r="BB8" s="66"/>
      <c r="BC8" s="66"/>
      <c r="BD8" s="66"/>
      <c r="BE8" s="66"/>
      <c r="BF8" s="66"/>
      <c r="BG8" s="66">
        <v>538</v>
      </c>
      <c r="BH8" s="66">
        <v>538</v>
      </c>
      <c r="BI8" s="66">
        <v>332545</v>
      </c>
      <c r="BJ8" s="66">
        <v>107466</v>
      </c>
      <c r="BK8" s="66">
        <v>7637567</v>
      </c>
      <c r="BL8" s="66">
        <v>7745033</v>
      </c>
      <c r="BM8" s="66">
        <v>2727448</v>
      </c>
      <c r="BN8" s="66"/>
      <c r="BO8" s="66">
        <v>13420948</v>
      </c>
      <c r="BP8" s="66">
        <v>29</v>
      </c>
      <c r="BQ8" s="66">
        <v>9203</v>
      </c>
      <c r="BR8" s="66">
        <v>2916539</v>
      </c>
      <c r="BS8" s="66">
        <v>19074167</v>
      </c>
      <c r="BT8" s="66">
        <v>27151745</v>
      </c>
      <c r="BU8" s="66"/>
      <c r="BV8" s="66"/>
      <c r="BW8" s="66"/>
      <c r="BX8" s="66"/>
      <c r="BY8" s="66"/>
      <c r="BZ8" s="66"/>
      <c r="CA8" s="66">
        <v>22529</v>
      </c>
      <c r="CB8" s="66">
        <v>3256</v>
      </c>
      <c r="CC8" s="66">
        <v>25785</v>
      </c>
      <c r="CD8" s="66"/>
      <c r="CE8" s="66">
        <v>155792</v>
      </c>
      <c r="CF8" s="66">
        <v>125387</v>
      </c>
      <c r="CG8" s="66"/>
      <c r="CH8" s="66">
        <v>281179</v>
      </c>
      <c r="CI8" s="66">
        <v>141616</v>
      </c>
      <c r="CJ8" s="66">
        <v>71832</v>
      </c>
      <c r="CK8" s="66">
        <v>213448</v>
      </c>
      <c r="CL8" s="66">
        <v>27672695</v>
      </c>
      <c r="CM8" s="66"/>
      <c r="CN8" s="66"/>
      <c r="CO8" s="66"/>
      <c r="CP8" s="66"/>
      <c r="CQ8" s="66">
        <v>3083409</v>
      </c>
      <c r="CR8" s="66"/>
      <c r="CS8" s="66">
        <v>3083409</v>
      </c>
      <c r="CT8" s="66"/>
      <c r="CU8" s="66">
        <v>458102</v>
      </c>
      <c r="CV8" s="66"/>
      <c r="CW8" s="66">
        <v>18101388</v>
      </c>
      <c r="CX8" s="66">
        <v>21210395</v>
      </c>
      <c r="CY8" s="66"/>
      <c r="CZ8" s="66"/>
      <c r="DA8" s="66">
        <v>21210395</v>
      </c>
      <c r="DB8" s="66">
        <v>136899</v>
      </c>
      <c r="DC8" s="66"/>
      <c r="DD8" s="66"/>
      <c r="DE8" s="66"/>
      <c r="DF8" s="66">
        <v>21347294</v>
      </c>
      <c r="DG8" s="66"/>
      <c r="DH8" s="66"/>
      <c r="DI8" s="66"/>
      <c r="DJ8" s="66"/>
      <c r="DK8" s="66"/>
      <c r="DL8" s="66">
        <v>1376608</v>
      </c>
      <c r="DM8" s="66"/>
      <c r="DN8" s="66">
        <v>212096</v>
      </c>
      <c r="DO8" s="66">
        <v>1195186</v>
      </c>
      <c r="DP8" s="66">
        <v>2783890</v>
      </c>
      <c r="DQ8" s="66"/>
      <c r="DR8" s="66">
        <v>27672695</v>
      </c>
      <c r="DS8" s="66"/>
      <c r="DT8" s="66"/>
      <c r="DU8" s="66"/>
      <c r="DV8" s="66"/>
      <c r="DW8" s="66"/>
      <c r="DX8" s="66"/>
      <c r="DY8" s="66"/>
      <c r="DZ8" s="66"/>
      <c r="EA8" s="66"/>
      <c r="EB8" s="66"/>
      <c r="EC8" s="66"/>
      <c r="ED8" s="66"/>
      <c r="EE8" s="66"/>
      <c r="EF8" s="66"/>
      <c r="EG8" s="66"/>
      <c r="EH8" s="66"/>
      <c r="EI8" s="66"/>
      <c r="EJ8" s="66"/>
      <c r="EK8" s="66"/>
      <c r="EL8" s="66"/>
      <c r="EM8" s="66"/>
      <c r="EN8" s="66">
        <v>458102</v>
      </c>
      <c r="EO8" s="66"/>
      <c r="EP8" s="66"/>
      <c r="EQ8" s="66">
        <v>3033232</v>
      </c>
      <c r="ER8" s="66">
        <v>75775</v>
      </c>
      <c r="ES8" s="66"/>
      <c r="ET8" s="66"/>
      <c r="EU8" s="66"/>
      <c r="EV8" s="66"/>
      <c r="EW8" s="66"/>
      <c r="EX8" s="66"/>
      <c r="EY8" s="66"/>
      <c r="EZ8" s="66"/>
      <c r="FA8" s="66">
        <v>21263867</v>
      </c>
      <c r="FB8" s="66">
        <v>0</v>
      </c>
      <c r="FC8" s="66">
        <v>21263867</v>
      </c>
      <c r="FD8" s="66">
        <v>-2872866</v>
      </c>
      <c r="FE8" s="66">
        <v>-6651991</v>
      </c>
      <c r="FF8" s="66">
        <v>11739010</v>
      </c>
      <c r="FG8" s="66"/>
      <c r="FH8" s="66">
        <v>849551</v>
      </c>
      <c r="FI8" s="66">
        <v>-903379</v>
      </c>
      <c r="FJ8" s="66">
        <v>-65</v>
      </c>
      <c r="FK8" s="66">
        <v>-12455</v>
      </c>
      <c r="FL8" s="66">
        <v>5250</v>
      </c>
      <c r="FM8" s="66">
        <v>11677912</v>
      </c>
      <c r="FN8" s="66">
        <v>6636150</v>
      </c>
      <c r="FO8" s="66">
        <v>3033232</v>
      </c>
      <c r="FP8" s="66">
        <v>21347294</v>
      </c>
      <c r="FQ8" s="66">
        <v>-136899</v>
      </c>
      <c r="FR8" s="66">
        <v>21210395</v>
      </c>
      <c r="FS8" s="66"/>
      <c r="FT8" s="66"/>
      <c r="FU8" s="66"/>
      <c r="FV8" s="66"/>
      <c r="FW8" s="66"/>
      <c r="FX8" s="66"/>
      <c r="FY8" s="66"/>
      <c r="FZ8" s="66"/>
      <c r="GA8" s="66"/>
      <c r="GB8" s="66"/>
      <c r="GC8" s="66"/>
      <c r="GD8" s="66"/>
      <c r="GE8" s="66"/>
      <c r="GF8" s="66"/>
      <c r="GG8" s="66"/>
      <c r="GH8" s="66"/>
      <c r="GI8" s="66"/>
      <c r="GJ8" s="66"/>
      <c r="GK8" s="66"/>
      <c r="GL8" s="66"/>
      <c r="GM8" s="66"/>
      <c r="GN8" s="66"/>
      <c r="GO8" s="66"/>
      <c r="GP8" s="66"/>
      <c r="GQ8" s="66"/>
      <c r="GR8" s="66"/>
      <c r="GS8" s="66"/>
      <c r="GT8" s="66"/>
      <c r="GU8" s="66"/>
      <c r="GV8" s="66"/>
      <c r="GW8" s="66"/>
      <c r="GX8" s="66"/>
      <c r="GY8" s="66"/>
      <c r="GZ8" s="66"/>
      <c r="HA8" s="66"/>
      <c r="HB8" s="66"/>
      <c r="HC8" s="66"/>
      <c r="HD8" s="66"/>
      <c r="HE8" s="66"/>
      <c r="HF8" s="66"/>
      <c r="HG8" s="66"/>
      <c r="HH8" s="66"/>
      <c r="HI8" s="66"/>
      <c r="HJ8" s="66"/>
      <c r="HK8" s="66"/>
      <c r="HL8" s="66"/>
      <c r="HM8" s="66"/>
      <c r="HN8" s="66"/>
      <c r="HO8" s="66"/>
      <c r="HP8" s="66"/>
      <c r="HQ8" s="66"/>
      <c r="HR8" s="66"/>
      <c r="HS8" s="66"/>
      <c r="HT8" s="66"/>
      <c r="HU8" s="66"/>
      <c r="HV8" s="66"/>
      <c r="HW8" s="66"/>
      <c r="HX8" s="66"/>
      <c r="HY8" s="66"/>
      <c r="HZ8" s="66"/>
      <c r="IA8" s="66"/>
      <c r="IB8" s="66"/>
      <c r="IC8" s="66"/>
      <c r="ID8" s="66"/>
      <c r="IE8" s="66"/>
      <c r="IF8" s="66"/>
      <c r="IG8" s="66"/>
      <c r="IH8" s="66"/>
      <c r="II8" s="66"/>
      <c r="IJ8" s="66"/>
      <c r="IK8" s="66"/>
      <c r="IL8" s="66"/>
      <c r="IM8" s="66"/>
      <c r="IN8" s="66"/>
      <c r="IO8" s="66"/>
      <c r="IP8" s="66"/>
      <c r="IQ8" s="66"/>
      <c r="IR8" s="66"/>
      <c r="IS8" s="66"/>
      <c r="IT8" s="66"/>
      <c r="IU8" s="66"/>
      <c r="IV8" s="66"/>
      <c r="IW8" s="66"/>
      <c r="IX8" s="66"/>
      <c r="IY8" s="66"/>
      <c r="IZ8" s="66"/>
      <c r="JA8" s="66"/>
      <c r="JB8" s="66"/>
      <c r="JC8" s="66"/>
      <c r="JD8" s="66"/>
      <c r="JE8" s="66"/>
      <c r="JF8" s="66"/>
      <c r="JG8" s="66"/>
      <c r="JH8" s="66"/>
      <c r="JI8" s="66"/>
      <c r="JJ8" s="66"/>
      <c r="JK8" s="66"/>
      <c r="JL8" s="66"/>
      <c r="JM8" s="66"/>
      <c r="JN8" s="66"/>
      <c r="JO8" s="66"/>
      <c r="JP8" s="66"/>
      <c r="JQ8" s="66"/>
      <c r="JR8" s="66"/>
      <c r="JS8" s="66"/>
      <c r="JT8" s="66"/>
      <c r="JU8" s="66"/>
      <c r="JV8" s="66"/>
      <c r="JW8" s="66"/>
      <c r="JX8" s="66"/>
      <c r="JY8" s="66"/>
      <c r="JZ8" s="66"/>
      <c r="KA8" s="66"/>
      <c r="KB8" s="66"/>
      <c r="KC8" s="66"/>
      <c r="KD8" s="66"/>
      <c r="KE8" s="66"/>
      <c r="KF8" s="66"/>
      <c r="KG8" s="66"/>
      <c r="KH8" s="66"/>
      <c r="KI8" s="66"/>
      <c r="KJ8" s="66"/>
      <c r="KK8" s="66"/>
      <c r="KL8" s="66"/>
      <c r="KM8" s="66"/>
      <c r="KN8" s="66"/>
      <c r="KO8" s="66"/>
      <c r="KP8" s="66"/>
      <c r="KQ8" s="66"/>
      <c r="KR8" s="66"/>
      <c r="KS8" s="66"/>
      <c r="KT8" s="66"/>
      <c r="KU8" s="66"/>
      <c r="KV8" s="66"/>
      <c r="KW8" s="66"/>
      <c r="KX8" s="66"/>
      <c r="KY8" s="66"/>
      <c r="KZ8" s="66"/>
      <c r="LA8" s="66"/>
      <c r="LB8" s="66"/>
      <c r="LC8" s="66"/>
      <c r="LD8" s="66"/>
      <c r="LE8" s="66"/>
      <c r="LF8" s="70"/>
    </row>
    <row r="9" spans="1:354" x14ac:dyDescent="0.25">
      <c r="A9" s="75">
        <v>201812</v>
      </c>
      <c r="B9" s="75">
        <v>70911</v>
      </c>
      <c r="C9" s="76" t="s">
        <v>599</v>
      </c>
      <c r="D9" s="66">
        <v>199545</v>
      </c>
      <c r="E9" s="66">
        <v>0</v>
      </c>
      <c r="F9" s="66">
        <v>199545</v>
      </c>
      <c r="G9" s="66">
        <v>2401</v>
      </c>
      <c r="H9" s="66">
        <v>37499</v>
      </c>
      <c r="I9" s="66">
        <v>94</v>
      </c>
      <c r="J9" s="66">
        <v>61574</v>
      </c>
      <c r="K9" s="66">
        <v>-107273</v>
      </c>
      <c r="L9" s="66">
        <v>-239094</v>
      </c>
      <c r="M9" s="66">
        <v>-9929</v>
      </c>
      <c r="N9" s="66">
        <v>-254728</v>
      </c>
      <c r="O9" s="66">
        <v>41909</v>
      </c>
      <c r="P9" s="66">
        <v>-463282</v>
      </c>
      <c r="Q9" s="66">
        <v>0</v>
      </c>
      <c r="R9" s="66">
        <v>-463282</v>
      </c>
      <c r="S9" s="66">
        <v>408871</v>
      </c>
      <c r="T9" s="66">
        <v>0</v>
      </c>
      <c r="U9" s="66">
        <v>408871</v>
      </c>
      <c r="V9" s="66">
        <v>0</v>
      </c>
      <c r="W9" s="66">
        <v>15928</v>
      </c>
      <c r="X9" s="66">
        <v>0</v>
      </c>
      <c r="Y9" s="66">
        <v>-3309</v>
      </c>
      <c r="Z9" s="66">
        <v>0</v>
      </c>
      <c r="AA9" s="66">
        <v>0</v>
      </c>
      <c r="AB9" s="66">
        <v>-3309</v>
      </c>
      <c r="AC9" s="66">
        <v>66085</v>
      </c>
      <c r="AD9" s="66">
        <v>11019</v>
      </c>
      <c r="AE9" s="66">
        <v>0</v>
      </c>
      <c r="AF9" s="66">
        <v>-80260</v>
      </c>
      <c r="AG9" s="66">
        <v>0</v>
      </c>
      <c r="AH9" s="66">
        <v>0</v>
      </c>
      <c r="AI9" s="66">
        <v>0</v>
      </c>
      <c r="AJ9" s="66">
        <v>-69241</v>
      </c>
      <c r="AK9" s="66">
        <v>14176</v>
      </c>
      <c r="AL9" s="66">
        <v>-55065</v>
      </c>
      <c r="AM9" s="66">
        <v>0</v>
      </c>
      <c r="AN9" s="66">
        <v>0</v>
      </c>
      <c r="AO9" s="66">
        <v>0</v>
      </c>
      <c r="AP9" s="66">
        <v>0</v>
      </c>
      <c r="AQ9" s="66">
        <v>0</v>
      </c>
      <c r="AR9" s="66">
        <v>0</v>
      </c>
      <c r="AS9" s="66">
        <v>0</v>
      </c>
      <c r="AT9" s="66">
        <v>0</v>
      </c>
      <c r="AU9" s="66">
        <v>0</v>
      </c>
      <c r="AV9" s="66">
        <v>0</v>
      </c>
      <c r="AW9" s="66">
        <v>0</v>
      </c>
      <c r="AX9" s="66">
        <v>0</v>
      </c>
      <c r="AY9" s="66">
        <v>0</v>
      </c>
      <c r="AZ9" s="66">
        <v>0</v>
      </c>
      <c r="BA9" s="66">
        <v>0</v>
      </c>
      <c r="BB9" s="66">
        <v>0</v>
      </c>
      <c r="BC9" s="66">
        <v>0</v>
      </c>
      <c r="BD9" s="66">
        <v>0</v>
      </c>
      <c r="BE9" s="66">
        <v>0</v>
      </c>
      <c r="BF9" s="66">
        <v>0</v>
      </c>
      <c r="BG9" s="66">
        <v>0</v>
      </c>
      <c r="BH9" s="66">
        <v>0</v>
      </c>
      <c r="BI9" s="66">
        <v>3600</v>
      </c>
      <c r="BJ9" s="66">
        <v>43364</v>
      </c>
      <c r="BK9" s="66">
        <v>250784</v>
      </c>
      <c r="BL9" s="66">
        <v>294148</v>
      </c>
      <c r="BM9" s="66">
        <v>83137</v>
      </c>
      <c r="BN9" s="66">
        <v>4656584</v>
      </c>
      <c r="BO9" s="66">
        <v>5253509</v>
      </c>
      <c r="BP9" s="66">
        <v>0</v>
      </c>
      <c r="BQ9" s="66">
        <v>270793</v>
      </c>
      <c r="BR9" s="66">
        <v>89716</v>
      </c>
      <c r="BS9" s="66">
        <v>10446891</v>
      </c>
      <c r="BT9" s="66">
        <v>10744639</v>
      </c>
      <c r="BU9" s="66">
        <v>0</v>
      </c>
      <c r="BV9" s="66">
        <v>0</v>
      </c>
      <c r="BW9" s="66">
        <v>0</v>
      </c>
      <c r="BX9" s="66">
        <v>0</v>
      </c>
      <c r="BY9" s="66">
        <v>0</v>
      </c>
      <c r="BZ9" s="66"/>
      <c r="CA9" s="66">
        <v>54</v>
      </c>
      <c r="CB9" s="66">
        <v>0</v>
      </c>
      <c r="CC9" s="66">
        <v>54</v>
      </c>
      <c r="CD9" s="66">
        <v>0</v>
      </c>
      <c r="CE9" s="66">
        <v>207039</v>
      </c>
      <c r="CF9" s="66">
        <v>61</v>
      </c>
      <c r="CG9" s="66">
        <v>0</v>
      </c>
      <c r="CH9" s="66">
        <v>207100</v>
      </c>
      <c r="CI9" s="66">
        <v>29498</v>
      </c>
      <c r="CJ9" s="66">
        <v>55287</v>
      </c>
      <c r="CK9" s="66">
        <v>84785</v>
      </c>
      <c r="CL9" s="66">
        <v>11036578</v>
      </c>
      <c r="CM9" s="66">
        <v>0</v>
      </c>
      <c r="CN9" s="66">
        <v>0</v>
      </c>
      <c r="CO9" s="66">
        <v>0</v>
      </c>
      <c r="CP9" s="66">
        <v>0</v>
      </c>
      <c r="CQ9" s="66">
        <v>1245735</v>
      </c>
      <c r="CR9" s="66">
        <v>0</v>
      </c>
      <c r="CS9" s="66">
        <v>1245735</v>
      </c>
      <c r="CT9" s="66">
        <v>0</v>
      </c>
      <c r="CU9" s="66">
        <v>406606</v>
      </c>
      <c r="CV9" s="66">
        <v>0</v>
      </c>
      <c r="CW9" s="66">
        <v>6076507</v>
      </c>
      <c r="CX9" s="66">
        <v>8546479</v>
      </c>
      <c r="CY9" s="66">
        <v>0</v>
      </c>
      <c r="CZ9" s="66">
        <v>0</v>
      </c>
      <c r="DA9" s="66">
        <v>8546479</v>
      </c>
      <c r="DB9" s="66">
        <v>0</v>
      </c>
      <c r="DC9" s="66">
        <v>0</v>
      </c>
      <c r="DD9" s="66">
        <v>0</v>
      </c>
      <c r="DE9" s="66">
        <v>0</v>
      </c>
      <c r="DF9" s="66">
        <v>8546479</v>
      </c>
      <c r="DG9" s="66">
        <v>0</v>
      </c>
      <c r="DH9" s="66">
        <v>0</v>
      </c>
      <c r="DI9" s="66">
        <v>0</v>
      </c>
      <c r="DJ9" s="66">
        <v>0</v>
      </c>
      <c r="DK9" s="66">
        <v>0</v>
      </c>
      <c r="DL9" s="66">
        <v>558815</v>
      </c>
      <c r="DM9" s="66">
        <v>0</v>
      </c>
      <c r="DN9" s="66">
        <v>71634</v>
      </c>
      <c r="DO9" s="66">
        <v>206609</v>
      </c>
      <c r="DP9" s="66">
        <v>837058</v>
      </c>
      <c r="DQ9" s="66">
        <v>700</v>
      </c>
      <c r="DR9" s="66">
        <v>11036578</v>
      </c>
      <c r="DS9" s="66">
        <v>0</v>
      </c>
      <c r="DT9" s="66">
        <v>0</v>
      </c>
      <c r="DU9" s="66">
        <v>0</v>
      </c>
      <c r="DV9" s="66">
        <v>0</v>
      </c>
      <c r="DW9" s="66">
        <v>0</v>
      </c>
      <c r="DX9" s="66">
        <v>93152</v>
      </c>
      <c r="DY9" s="66">
        <v>0</v>
      </c>
      <c r="DZ9" s="66">
        <v>0</v>
      </c>
      <c r="EA9" s="66">
        <v>0</v>
      </c>
      <c r="EB9" s="66">
        <v>0</v>
      </c>
      <c r="EC9" s="66"/>
      <c r="ED9" s="66">
        <v>0</v>
      </c>
      <c r="EE9" s="66">
        <v>0</v>
      </c>
      <c r="EF9" s="66">
        <v>0</v>
      </c>
      <c r="EG9" s="66">
        <v>0</v>
      </c>
      <c r="EH9" s="66">
        <v>0</v>
      </c>
      <c r="EI9" s="66">
        <v>0</v>
      </c>
      <c r="EJ9" s="66">
        <v>0</v>
      </c>
      <c r="EK9" s="66">
        <v>0</v>
      </c>
      <c r="EL9" s="66">
        <v>0</v>
      </c>
      <c r="EM9" s="66">
        <v>0</v>
      </c>
      <c r="EN9" s="66">
        <v>406606</v>
      </c>
      <c r="EO9" s="66">
        <v>0</v>
      </c>
      <c r="EP9" s="66">
        <v>2376029</v>
      </c>
      <c r="EQ9" s="66">
        <v>0</v>
      </c>
      <c r="ER9" s="66">
        <v>93943</v>
      </c>
      <c r="ES9" s="66">
        <v>0</v>
      </c>
      <c r="ET9" s="66">
        <v>0</v>
      </c>
      <c r="EU9" s="66">
        <v>0</v>
      </c>
      <c r="EV9" s="66">
        <v>0</v>
      </c>
      <c r="EW9" s="66">
        <v>0</v>
      </c>
      <c r="EX9" s="66">
        <v>0</v>
      </c>
      <c r="EY9" s="66">
        <v>0</v>
      </c>
      <c r="EZ9" s="66">
        <v>0</v>
      </c>
      <c r="FA9" s="66">
        <v>8955350</v>
      </c>
      <c r="FB9" s="66">
        <v>0</v>
      </c>
      <c r="FC9" s="66">
        <v>8955350</v>
      </c>
      <c r="FD9" s="66">
        <v>0</v>
      </c>
      <c r="FE9" s="66">
        <v>-272946</v>
      </c>
      <c r="FF9" s="66">
        <v>8682404</v>
      </c>
      <c r="FG9" s="66">
        <v>199545</v>
      </c>
      <c r="FH9" s="66">
        <v>342690</v>
      </c>
      <c r="FI9" s="66">
        <v>-463282</v>
      </c>
      <c r="FJ9" s="66">
        <v>-3936</v>
      </c>
      <c r="FK9" s="66">
        <v>7317</v>
      </c>
      <c r="FL9" s="66">
        <v>80429</v>
      </c>
      <c r="FM9" s="66">
        <v>8845167</v>
      </c>
      <c r="FN9" s="66">
        <v>212888</v>
      </c>
      <c r="FO9" s="66">
        <v>0</v>
      </c>
      <c r="FP9" s="66">
        <v>8546478</v>
      </c>
      <c r="FQ9" s="66">
        <v>0</v>
      </c>
      <c r="FR9" s="66">
        <v>8546478</v>
      </c>
      <c r="FS9" s="66">
        <v>-511577</v>
      </c>
      <c r="FT9" s="66"/>
      <c r="FU9" s="66"/>
      <c r="FV9" s="66"/>
      <c r="FW9" s="66"/>
      <c r="FX9" s="66"/>
      <c r="FY9" s="66"/>
      <c r="FZ9" s="66"/>
      <c r="GA9" s="66"/>
      <c r="GB9" s="66"/>
      <c r="GC9" s="66"/>
      <c r="GD9" s="66"/>
      <c r="GE9" s="66"/>
      <c r="GF9" s="66"/>
      <c r="GG9" s="66"/>
      <c r="GH9" s="66"/>
      <c r="GI9" s="66"/>
      <c r="GJ9" s="66"/>
      <c r="GK9" s="66"/>
      <c r="GL9" s="66"/>
      <c r="GM9" s="66"/>
      <c r="GN9" s="66"/>
      <c r="GO9" s="66"/>
      <c r="GP9" s="66"/>
      <c r="GQ9" s="66"/>
      <c r="GR9" s="66"/>
      <c r="GS9" s="66"/>
      <c r="GT9" s="66"/>
      <c r="GU9" s="66"/>
      <c r="GV9" s="66"/>
      <c r="GW9" s="66"/>
      <c r="GX9" s="66"/>
      <c r="GY9" s="66"/>
      <c r="GZ9" s="66"/>
      <c r="HA9" s="66"/>
      <c r="HB9" s="66"/>
      <c r="HC9" s="66"/>
      <c r="HD9" s="66"/>
      <c r="HE9" s="66"/>
      <c r="HF9" s="66"/>
      <c r="HG9" s="66"/>
      <c r="HH9" s="66"/>
      <c r="HI9" s="66"/>
      <c r="HJ9" s="66"/>
      <c r="HK9" s="66"/>
      <c r="HL9" s="66"/>
      <c r="HM9" s="66"/>
      <c r="HN9" s="66"/>
      <c r="HO9" s="66"/>
      <c r="HP9" s="66"/>
      <c r="HQ9" s="66"/>
      <c r="HR9" s="66"/>
      <c r="HS9" s="66"/>
      <c r="HT9" s="66"/>
      <c r="HU9" s="66"/>
      <c r="HV9" s="66"/>
      <c r="HW9" s="66"/>
      <c r="HX9" s="66"/>
      <c r="HY9" s="66"/>
      <c r="HZ9" s="66"/>
      <c r="IA9" s="66"/>
      <c r="IB9" s="66"/>
      <c r="IC9" s="66"/>
      <c r="ID9" s="66"/>
      <c r="IE9" s="66"/>
      <c r="IF9" s="66"/>
      <c r="IG9" s="66"/>
      <c r="IH9" s="66"/>
      <c r="II9" s="66"/>
      <c r="IJ9" s="66"/>
      <c r="IK9" s="66"/>
      <c r="IL9" s="66"/>
      <c r="IM9" s="66"/>
      <c r="IN9" s="66"/>
      <c r="IO9" s="66"/>
      <c r="IP9" s="66"/>
      <c r="IQ9" s="66"/>
      <c r="IR9" s="66"/>
      <c r="IS9" s="66"/>
      <c r="IT9" s="66"/>
      <c r="IU9" s="66"/>
      <c r="IV9" s="66"/>
      <c r="IW9" s="66"/>
      <c r="IX9" s="66"/>
      <c r="IY9" s="66"/>
      <c r="IZ9" s="66"/>
      <c r="JA9" s="66"/>
      <c r="JB9" s="66"/>
      <c r="JC9" s="66"/>
      <c r="JD9" s="66"/>
      <c r="JE9" s="66"/>
      <c r="JF9" s="66"/>
      <c r="JG9" s="66"/>
      <c r="JH9" s="66"/>
      <c r="JI9" s="66"/>
      <c r="JJ9" s="66"/>
      <c r="JK9" s="66"/>
      <c r="JL9" s="66"/>
      <c r="JM9" s="66"/>
      <c r="JN9" s="66"/>
      <c r="JO9" s="66"/>
      <c r="JP9" s="66"/>
      <c r="JQ9" s="66"/>
      <c r="JR9" s="66"/>
      <c r="JS9" s="66"/>
      <c r="JT9" s="66"/>
      <c r="JU9" s="66"/>
      <c r="JV9" s="66"/>
      <c r="JW9" s="66"/>
      <c r="JX9" s="66"/>
      <c r="JY9" s="66"/>
      <c r="JZ9" s="66"/>
      <c r="KA9" s="66"/>
      <c r="KB9" s="66"/>
      <c r="KC9" s="66"/>
      <c r="KD9" s="66"/>
      <c r="KE9" s="66"/>
      <c r="KF9" s="66"/>
      <c r="KG9" s="66"/>
      <c r="KH9" s="66"/>
      <c r="KI9" s="66"/>
      <c r="KJ9" s="66"/>
      <c r="KK9" s="66"/>
      <c r="KL9" s="66"/>
      <c r="KM9" s="66"/>
      <c r="KN9" s="66"/>
      <c r="KO9" s="66"/>
      <c r="KP9" s="66"/>
      <c r="KQ9" s="66"/>
      <c r="KR9" s="66"/>
      <c r="KS9" s="66"/>
      <c r="KT9" s="66"/>
      <c r="KU9" s="66"/>
      <c r="KV9" s="66"/>
      <c r="KW9" s="66"/>
      <c r="KX9" s="66"/>
      <c r="KY9" s="66"/>
      <c r="KZ9" s="66"/>
      <c r="LA9" s="66"/>
      <c r="LB9" s="66"/>
      <c r="LC9" s="66"/>
      <c r="LD9" s="66"/>
      <c r="LE9" s="66"/>
      <c r="LF9" s="70"/>
    </row>
    <row r="10" spans="1:354" x14ac:dyDescent="0.25">
      <c r="A10" s="75">
        <v>201812</v>
      </c>
      <c r="B10" s="75">
        <v>70806</v>
      </c>
      <c r="C10" s="76" t="s">
        <v>600</v>
      </c>
      <c r="D10" s="66">
        <v>411271</v>
      </c>
      <c r="E10" s="66">
        <v>0</v>
      </c>
      <c r="F10" s="66">
        <v>411271</v>
      </c>
      <c r="G10" s="66">
        <v>1437</v>
      </c>
      <c r="H10" s="66">
        <v>0</v>
      </c>
      <c r="I10" s="66">
        <v>0</v>
      </c>
      <c r="J10" s="66">
        <v>138092</v>
      </c>
      <c r="K10" s="66">
        <v>-441113</v>
      </c>
      <c r="L10" s="66">
        <v>-1034</v>
      </c>
      <c r="M10" s="66">
        <v>-22460</v>
      </c>
      <c r="N10" s="66">
        <v>-325078</v>
      </c>
      <c r="O10" s="66">
        <v>45683</v>
      </c>
      <c r="P10" s="66">
        <v>-289159</v>
      </c>
      <c r="Q10" s="66">
        <v>0</v>
      </c>
      <c r="R10" s="66">
        <v>-289159</v>
      </c>
      <c r="S10" s="66">
        <v>73336</v>
      </c>
      <c r="T10" s="66">
        <v>0</v>
      </c>
      <c r="U10" s="66">
        <v>73336</v>
      </c>
      <c r="V10" s="66">
        <v>0</v>
      </c>
      <c r="W10" s="66">
        <v>7027</v>
      </c>
      <c r="X10" s="66">
        <v>0</v>
      </c>
      <c r="Y10" s="66">
        <v>-5758</v>
      </c>
      <c r="Z10" s="66">
        <v>0</v>
      </c>
      <c r="AA10" s="66">
        <v>0</v>
      </c>
      <c r="AB10" s="66">
        <v>-5758</v>
      </c>
      <c r="AC10" s="66">
        <v>72723</v>
      </c>
      <c r="AD10" s="66">
        <v>-9955</v>
      </c>
      <c r="AE10" s="66">
        <v>-120</v>
      </c>
      <c r="AF10" s="66">
        <v>-84894</v>
      </c>
      <c r="AG10" s="66">
        <v>0</v>
      </c>
      <c r="AH10" s="66">
        <v>0</v>
      </c>
      <c r="AI10" s="66">
        <v>0</v>
      </c>
      <c r="AJ10" s="66">
        <v>-94969</v>
      </c>
      <c r="AK10" s="66">
        <v>12267</v>
      </c>
      <c r="AL10" s="66">
        <v>-82702</v>
      </c>
      <c r="AM10" s="66">
        <v>2020</v>
      </c>
      <c r="AN10" s="66">
        <v>0</v>
      </c>
      <c r="AO10" s="66">
        <v>0</v>
      </c>
      <c r="AP10" s="66">
        <v>0</v>
      </c>
      <c r="AQ10" s="66">
        <v>0</v>
      </c>
      <c r="AR10" s="66">
        <v>2020</v>
      </c>
      <c r="AS10" s="66">
        <v>0</v>
      </c>
      <c r="AT10" s="66">
        <v>-2328</v>
      </c>
      <c r="AU10" s="66">
        <v>0</v>
      </c>
      <c r="AV10" s="66">
        <v>404</v>
      </c>
      <c r="AW10" s="66">
        <v>0</v>
      </c>
      <c r="AX10" s="66">
        <v>0</v>
      </c>
      <c r="AY10" s="66">
        <v>-1924</v>
      </c>
      <c r="AZ10" s="66">
        <v>0</v>
      </c>
      <c r="BA10" s="66">
        <v>0</v>
      </c>
      <c r="BB10" s="66">
        <v>-120</v>
      </c>
      <c r="BC10" s="66">
        <v>0</v>
      </c>
      <c r="BD10" s="66">
        <v>-120</v>
      </c>
      <c r="BE10" s="66">
        <v>-96</v>
      </c>
      <c r="BF10" s="66">
        <v>-120</v>
      </c>
      <c r="BG10" s="66">
        <v>0</v>
      </c>
      <c r="BH10" s="66">
        <v>0</v>
      </c>
      <c r="BI10" s="66">
        <v>0</v>
      </c>
      <c r="BJ10" s="66">
        <v>16851</v>
      </c>
      <c r="BK10" s="66">
        <v>0</v>
      </c>
      <c r="BL10" s="66">
        <v>16851</v>
      </c>
      <c r="BM10" s="66">
        <v>2260629</v>
      </c>
      <c r="BN10" s="66">
        <v>4849701</v>
      </c>
      <c r="BO10" s="66">
        <v>6863184</v>
      </c>
      <c r="BP10" s="66">
        <v>79774</v>
      </c>
      <c r="BQ10" s="66">
        <v>0</v>
      </c>
      <c r="BR10" s="66">
        <v>94229</v>
      </c>
      <c r="BS10" s="66">
        <v>14178068</v>
      </c>
      <c r="BT10" s="66">
        <v>14194919</v>
      </c>
      <c r="BU10" s="66">
        <v>0</v>
      </c>
      <c r="BV10" s="66">
        <v>0</v>
      </c>
      <c r="BW10" s="66">
        <v>0</v>
      </c>
      <c r="BX10" s="66">
        <v>12816</v>
      </c>
      <c r="BY10" s="66">
        <v>12816</v>
      </c>
      <c r="BZ10" s="66">
        <v>0</v>
      </c>
      <c r="CA10" s="66">
        <v>0</v>
      </c>
      <c r="CB10" s="66">
        <v>16348</v>
      </c>
      <c r="CC10" s="66">
        <v>29164</v>
      </c>
      <c r="CD10" s="66">
        <v>0</v>
      </c>
      <c r="CE10" s="66">
        <v>0</v>
      </c>
      <c r="CF10" s="66">
        <v>68262</v>
      </c>
      <c r="CG10" s="66">
        <v>110351</v>
      </c>
      <c r="CH10" s="66">
        <v>178613</v>
      </c>
      <c r="CI10" s="66">
        <v>39897</v>
      </c>
      <c r="CJ10" s="66">
        <v>15627</v>
      </c>
      <c r="CK10" s="66">
        <v>55524</v>
      </c>
      <c r="CL10" s="66">
        <v>14458220</v>
      </c>
      <c r="CM10" s="66">
        <v>0</v>
      </c>
      <c r="CN10" s="66">
        <v>0</v>
      </c>
      <c r="CO10" s="66">
        <v>0</v>
      </c>
      <c r="CP10" s="66">
        <v>0</v>
      </c>
      <c r="CQ10" s="66">
        <v>3472542</v>
      </c>
      <c r="CR10" s="66">
        <v>0</v>
      </c>
      <c r="CS10" s="66">
        <v>3472542</v>
      </c>
      <c r="CT10" s="66">
        <v>0</v>
      </c>
      <c r="CU10" s="66">
        <v>728910</v>
      </c>
      <c r="CV10" s="66">
        <v>0</v>
      </c>
      <c r="CW10" s="66">
        <v>6514061</v>
      </c>
      <c r="CX10" s="66">
        <v>9513928</v>
      </c>
      <c r="CY10" s="66">
        <v>0</v>
      </c>
      <c r="CZ10" s="66">
        <v>0</v>
      </c>
      <c r="DA10" s="66">
        <v>9513928</v>
      </c>
      <c r="DB10" s="66">
        <v>0</v>
      </c>
      <c r="DC10" s="66">
        <v>0</v>
      </c>
      <c r="DD10" s="66">
        <v>0</v>
      </c>
      <c r="DE10" s="66">
        <v>0</v>
      </c>
      <c r="DF10" s="66">
        <v>9513929</v>
      </c>
      <c r="DG10" s="66">
        <v>0</v>
      </c>
      <c r="DH10" s="66">
        <v>0</v>
      </c>
      <c r="DI10" s="66">
        <v>0</v>
      </c>
      <c r="DJ10" s="66">
        <v>0</v>
      </c>
      <c r="DK10" s="66">
        <v>0</v>
      </c>
      <c r="DL10" s="66">
        <v>247342</v>
      </c>
      <c r="DM10" s="66">
        <v>0</v>
      </c>
      <c r="DN10" s="66">
        <v>0</v>
      </c>
      <c r="DO10" s="66">
        <v>495498</v>
      </c>
      <c r="DP10" s="66">
        <v>742840</v>
      </c>
      <c r="DQ10" s="66">
        <v>0</v>
      </c>
      <c r="DR10" s="66">
        <v>14458220</v>
      </c>
      <c r="DS10" s="66">
        <v>0</v>
      </c>
      <c r="DT10" s="66">
        <v>0</v>
      </c>
      <c r="DU10" s="66">
        <v>0</v>
      </c>
      <c r="DV10" s="66">
        <v>0</v>
      </c>
      <c r="DW10" s="66">
        <v>0</v>
      </c>
      <c r="DX10" s="66">
        <v>30551</v>
      </c>
      <c r="DY10" s="66">
        <v>0</v>
      </c>
      <c r="DZ10" s="66">
        <v>0</v>
      </c>
      <c r="EA10" s="66">
        <v>0</v>
      </c>
      <c r="EB10" s="66">
        <v>0</v>
      </c>
      <c r="EC10" s="66">
        <v>0</v>
      </c>
      <c r="ED10" s="66">
        <v>0</v>
      </c>
      <c r="EE10" s="66">
        <v>0</v>
      </c>
      <c r="EF10" s="66">
        <v>0</v>
      </c>
      <c r="EG10" s="66">
        <v>0</v>
      </c>
      <c r="EH10" s="66">
        <v>0</v>
      </c>
      <c r="EI10" s="66">
        <v>0</v>
      </c>
      <c r="EJ10" s="66">
        <v>0</v>
      </c>
      <c r="EK10" s="66">
        <v>0</v>
      </c>
      <c r="EL10" s="66">
        <v>0</v>
      </c>
      <c r="EM10" s="66">
        <v>0</v>
      </c>
      <c r="EN10" s="66">
        <v>728910</v>
      </c>
      <c r="EO10" s="66">
        <v>0</v>
      </c>
      <c r="EP10" s="66">
        <v>2925828</v>
      </c>
      <c r="EQ10" s="66">
        <v>0</v>
      </c>
      <c r="ER10" s="66">
        <v>74039</v>
      </c>
      <c r="ES10" s="66">
        <v>0</v>
      </c>
      <c r="ET10" s="66">
        <v>0</v>
      </c>
      <c r="EU10" s="66">
        <v>0</v>
      </c>
      <c r="EV10" s="66">
        <v>0</v>
      </c>
      <c r="EW10" s="66">
        <v>0</v>
      </c>
      <c r="EX10" s="66">
        <v>0</v>
      </c>
      <c r="EY10" s="66">
        <v>0</v>
      </c>
      <c r="EZ10" s="66">
        <v>0</v>
      </c>
      <c r="FA10" s="66">
        <v>9583110</v>
      </c>
      <c r="FB10" s="66">
        <v>0</v>
      </c>
      <c r="FC10" s="66">
        <v>9583110</v>
      </c>
      <c r="FD10" s="66">
        <v>-426013</v>
      </c>
      <c r="FE10" s="66">
        <v>-85319</v>
      </c>
      <c r="FF10" s="66">
        <v>9071778</v>
      </c>
      <c r="FG10" s="66">
        <v>411271</v>
      </c>
      <c r="FH10" s="66">
        <v>255208</v>
      </c>
      <c r="FI10" s="66">
        <v>-255538</v>
      </c>
      <c r="FJ10" s="66">
        <v>-5847</v>
      </c>
      <c r="FK10" s="66">
        <v>-10593</v>
      </c>
      <c r="FL10" s="66">
        <v>-21404</v>
      </c>
      <c r="FM10" s="66">
        <v>9444875</v>
      </c>
      <c r="FN10" s="66">
        <v>121410</v>
      </c>
      <c r="FO10" s="66"/>
      <c r="FP10" s="66">
        <v>9509774</v>
      </c>
      <c r="FQ10" s="66">
        <v>0</v>
      </c>
      <c r="FR10" s="66">
        <v>9509774</v>
      </c>
      <c r="FS10" s="66">
        <v>-56511</v>
      </c>
      <c r="FT10" s="66"/>
      <c r="FU10" s="66"/>
      <c r="FV10" s="66"/>
      <c r="FW10" s="66"/>
      <c r="FX10" s="66"/>
      <c r="FY10" s="66"/>
      <c r="FZ10" s="66"/>
      <c r="GA10" s="66"/>
      <c r="GB10" s="66"/>
      <c r="GC10" s="66"/>
      <c r="GD10" s="66"/>
      <c r="GE10" s="66"/>
      <c r="GF10" s="66"/>
      <c r="GG10" s="66"/>
      <c r="GH10" s="66"/>
      <c r="GI10" s="66"/>
      <c r="GJ10" s="66"/>
      <c r="GK10" s="66"/>
      <c r="GL10" s="66"/>
      <c r="GM10" s="66"/>
      <c r="GN10" s="66"/>
      <c r="GO10" s="66"/>
      <c r="GP10" s="66"/>
      <c r="GQ10" s="66"/>
      <c r="GR10" s="66"/>
      <c r="GS10" s="66"/>
      <c r="GT10" s="66"/>
      <c r="GU10" s="66"/>
      <c r="GV10" s="66"/>
      <c r="GW10" s="66"/>
      <c r="GX10" s="66"/>
      <c r="GY10" s="66"/>
      <c r="GZ10" s="66"/>
      <c r="HA10" s="66"/>
      <c r="HB10" s="66"/>
      <c r="HC10" s="66"/>
      <c r="HD10" s="66"/>
      <c r="HE10" s="66"/>
      <c r="HF10" s="66"/>
      <c r="HG10" s="66"/>
      <c r="HH10" s="66"/>
      <c r="HI10" s="66"/>
      <c r="HJ10" s="66"/>
      <c r="HK10" s="66"/>
      <c r="HL10" s="66"/>
      <c r="HM10" s="66"/>
      <c r="HN10" s="66"/>
      <c r="HO10" s="66"/>
      <c r="HP10" s="66"/>
      <c r="HQ10" s="66"/>
      <c r="HR10" s="66"/>
      <c r="HS10" s="66"/>
      <c r="HT10" s="66"/>
      <c r="HU10" s="66"/>
      <c r="HV10" s="66"/>
      <c r="HW10" s="66"/>
      <c r="HX10" s="66"/>
      <c r="HY10" s="66"/>
      <c r="HZ10" s="66"/>
      <c r="IA10" s="66"/>
      <c r="IB10" s="66"/>
      <c r="IC10" s="66"/>
      <c r="ID10" s="66"/>
      <c r="IE10" s="66"/>
      <c r="IF10" s="66"/>
      <c r="IG10" s="66"/>
      <c r="IH10" s="66"/>
      <c r="II10" s="66"/>
      <c r="IJ10" s="66"/>
      <c r="IK10" s="66"/>
      <c r="IL10" s="66"/>
      <c r="IM10" s="66"/>
      <c r="IN10" s="66"/>
      <c r="IO10" s="66"/>
      <c r="IP10" s="66"/>
      <c r="IQ10" s="66"/>
      <c r="IR10" s="66"/>
      <c r="IS10" s="66"/>
      <c r="IT10" s="66"/>
      <c r="IU10" s="66"/>
      <c r="IV10" s="66"/>
      <c r="IW10" s="66"/>
      <c r="IX10" s="66"/>
      <c r="IY10" s="66"/>
      <c r="IZ10" s="66"/>
      <c r="JA10" s="66"/>
      <c r="JB10" s="66"/>
      <c r="JC10" s="66"/>
      <c r="JD10" s="66"/>
      <c r="JE10" s="66"/>
      <c r="JF10" s="66"/>
      <c r="JG10" s="66"/>
      <c r="JH10" s="66"/>
      <c r="JI10" s="66"/>
      <c r="JJ10" s="66"/>
      <c r="JK10" s="66"/>
      <c r="JL10" s="66"/>
      <c r="JM10" s="66"/>
      <c r="JN10" s="66"/>
      <c r="JO10" s="66"/>
      <c r="JP10" s="66"/>
      <c r="JQ10" s="66"/>
      <c r="JR10" s="66"/>
      <c r="JS10" s="66"/>
      <c r="JT10" s="66"/>
      <c r="JU10" s="66"/>
      <c r="JV10" s="66"/>
      <c r="JW10" s="66"/>
      <c r="JX10" s="66"/>
      <c r="JY10" s="66"/>
      <c r="JZ10" s="66"/>
      <c r="KA10" s="66"/>
      <c r="KB10" s="66"/>
      <c r="KC10" s="66"/>
      <c r="KD10" s="66"/>
      <c r="KE10" s="66"/>
      <c r="KF10" s="66"/>
      <c r="KG10" s="66"/>
      <c r="KH10" s="66"/>
      <c r="KI10" s="66"/>
      <c r="KJ10" s="66"/>
      <c r="KK10" s="66"/>
      <c r="KL10" s="66"/>
      <c r="KM10" s="66"/>
      <c r="KN10" s="66"/>
      <c r="KO10" s="66"/>
      <c r="KP10" s="66"/>
      <c r="KQ10" s="66"/>
      <c r="KR10" s="66"/>
      <c r="KS10" s="66"/>
      <c r="KT10" s="66"/>
      <c r="KU10" s="66"/>
      <c r="KV10" s="66"/>
      <c r="KW10" s="66"/>
      <c r="KX10" s="66"/>
      <c r="KY10" s="66"/>
      <c r="KZ10" s="66"/>
      <c r="LA10" s="66"/>
      <c r="LB10" s="66"/>
      <c r="LC10" s="66"/>
      <c r="LD10" s="66"/>
      <c r="LE10" s="66"/>
      <c r="LF10" s="70"/>
    </row>
    <row r="11" spans="1:354" x14ac:dyDescent="0.25">
      <c r="A11" s="75">
        <v>201812</v>
      </c>
      <c r="B11" s="75">
        <v>70727</v>
      </c>
      <c r="C11" s="76" t="s">
        <v>601</v>
      </c>
      <c r="D11" s="66">
        <v>1805967</v>
      </c>
      <c r="E11" s="66">
        <v>0</v>
      </c>
      <c r="F11" s="66">
        <v>1805967</v>
      </c>
      <c r="G11" s="66">
        <v>531726</v>
      </c>
      <c r="H11" s="66">
        <v>-522619</v>
      </c>
      <c r="I11" s="66">
        <v>29716</v>
      </c>
      <c r="J11" s="66">
        <v>1028676</v>
      </c>
      <c r="K11" s="66">
        <v>-2133549</v>
      </c>
      <c r="L11" s="66">
        <v>-414966</v>
      </c>
      <c r="M11" s="66">
        <v>-72901</v>
      </c>
      <c r="N11" s="66">
        <v>-1553917</v>
      </c>
      <c r="O11" s="66">
        <v>264557</v>
      </c>
      <c r="P11" s="66">
        <v>-1401104</v>
      </c>
      <c r="Q11" s="66">
        <v>0</v>
      </c>
      <c r="R11" s="66">
        <v>-1401104</v>
      </c>
      <c r="S11" s="66">
        <v>661394</v>
      </c>
      <c r="T11" s="66">
        <v>0</v>
      </c>
      <c r="U11" s="66">
        <v>661394</v>
      </c>
      <c r="V11" s="66">
        <v>0</v>
      </c>
      <c r="W11" s="66">
        <v>-40611</v>
      </c>
      <c r="X11" s="66">
        <v>0</v>
      </c>
      <c r="Y11" s="66">
        <v>-23823</v>
      </c>
      <c r="Z11" s="66">
        <v>0</v>
      </c>
      <c r="AA11" s="66">
        <v>0</v>
      </c>
      <c r="AB11" s="66">
        <v>-23823</v>
      </c>
      <c r="AC11" s="66">
        <v>287537</v>
      </c>
      <c r="AD11" s="66">
        <v>0</v>
      </c>
      <c r="AE11" s="66">
        <v>0</v>
      </c>
      <c r="AF11" s="66">
        <v>-341403</v>
      </c>
      <c r="AG11" s="66">
        <v>0</v>
      </c>
      <c r="AH11" s="66">
        <v>0</v>
      </c>
      <c r="AI11" s="66">
        <v>0</v>
      </c>
      <c r="AJ11" s="66">
        <v>-341403</v>
      </c>
      <c r="AK11" s="66">
        <v>53866</v>
      </c>
      <c r="AL11" s="66">
        <v>-287537</v>
      </c>
      <c r="AM11" s="66">
        <v>0</v>
      </c>
      <c r="AN11" s="66">
        <v>0</v>
      </c>
      <c r="AO11" s="66">
        <v>0</v>
      </c>
      <c r="AP11" s="66">
        <v>0</v>
      </c>
      <c r="AQ11" s="66">
        <v>0</v>
      </c>
      <c r="AR11" s="66">
        <v>0</v>
      </c>
      <c r="AS11" s="66">
        <v>0</v>
      </c>
      <c r="AT11" s="66">
        <v>0</v>
      </c>
      <c r="AU11" s="66">
        <v>0</v>
      </c>
      <c r="AV11" s="66">
        <v>0</v>
      </c>
      <c r="AW11" s="66">
        <v>0</v>
      </c>
      <c r="AX11" s="66">
        <v>0</v>
      </c>
      <c r="AY11" s="66">
        <v>0</v>
      </c>
      <c r="AZ11" s="66">
        <v>0</v>
      </c>
      <c r="BA11" s="66">
        <v>0</v>
      </c>
      <c r="BB11" s="66">
        <v>0</v>
      </c>
      <c r="BC11" s="66">
        <v>0</v>
      </c>
      <c r="BD11" s="66">
        <v>0</v>
      </c>
      <c r="BE11" s="66">
        <v>0</v>
      </c>
      <c r="BF11" s="66">
        <v>0</v>
      </c>
      <c r="BG11" s="66">
        <v>0</v>
      </c>
      <c r="BH11" s="66">
        <v>0</v>
      </c>
      <c r="BI11" s="66">
        <v>725541</v>
      </c>
      <c r="BJ11" s="66">
        <v>3387794</v>
      </c>
      <c r="BK11" s="66">
        <v>21423710</v>
      </c>
      <c r="BL11" s="66">
        <v>26209490</v>
      </c>
      <c r="BM11" s="66">
        <v>8252996</v>
      </c>
      <c r="BN11" s="66">
        <v>3021660</v>
      </c>
      <c r="BO11" s="66">
        <v>10091817</v>
      </c>
      <c r="BP11" s="66">
        <v>142</v>
      </c>
      <c r="BQ11" s="66">
        <v>3143663</v>
      </c>
      <c r="BR11" s="66">
        <v>2990991</v>
      </c>
      <c r="BS11" s="66">
        <v>28216282</v>
      </c>
      <c r="BT11" s="66">
        <v>55151313</v>
      </c>
      <c r="BU11" s="66">
        <v>0</v>
      </c>
      <c r="BV11" s="66">
        <v>0</v>
      </c>
      <c r="BW11" s="66">
        <v>0</v>
      </c>
      <c r="BX11" s="66">
        <v>13466</v>
      </c>
      <c r="BY11" s="66">
        <v>13466</v>
      </c>
      <c r="BZ11" s="66"/>
      <c r="CA11" s="66">
        <v>801240</v>
      </c>
      <c r="CB11" s="66">
        <v>20698</v>
      </c>
      <c r="CC11" s="66">
        <v>868477</v>
      </c>
      <c r="CD11" s="66">
        <v>0</v>
      </c>
      <c r="CE11" s="66">
        <v>596250</v>
      </c>
      <c r="CF11" s="66">
        <v>25096</v>
      </c>
      <c r="CG11" s="66">
        <v>0</v>
      </c>
      <c r="CH11" s="66">
        <v>621346</v>
      </c>
      <c r="CI11" s="66">
        <v>161159</v>
      </c>
      <c r="CJ11" s="66">
        <v>108081</v>
      </c>
      <c r="CK11" s="66">
        <v>269240</v>
      </c>
      <c r="CL11" s="66">
        <v>56910376</v>
      </c>
      <c r="CM11" s="66">
        <v>0</v>
      </c>
      <c r="CN11" s="66">
        <v>0</v>
      </c>
      <c r="CO11" s="66">
        <v>0</v>
      </c>
      <c r="CP11" s="66">
        <v>18471</v>
      </c>
      <c r="CQ11" s="66">
        <v>9172465</v>
      </c>
      <c r="CR11" s="66">
        <v>0</v>
      </c>
      <c r="CS11" s="66">
        <v>9190936</v>
      </c>
      <c r="CT11" s="66">
        <v>0</v>
      </c>
      <c r="CU11" s="66">
        <v>491236</v>
      </c>
      <c r="CV11" s="66">
        <v>0</v>
      </c>
      <c r="CW11" s="66">
        <v>20939943</v>
      </c>
      <c r="CX11" s="66">
        <v>41488813</v>
      </c>
      <c r="CY11" s="66">
        <v>0</v>
      </c>
      <c r="CZ11" s="66">
        <v>0</v>
      </c>
      <c r="DA11" s="66">
        <v>41488813</v>
      </c>
      <c r="DB11" s="66">
        <v>0</v>
      </c>
      <c r="DC11" s="66">
        <v>0</v>
      </c>
      <c r="DD11" s="66">
        <v>0</v>
      </c>
      <c r="DE11" s="66">
        <v>0</v>
      </c>
      <c r="DF11" s="66">
        <v>41488813</v>
      </c>
      <c r="DG11" s="66">
        <v>0</v>
      </c>
      <c r="DH11" s="66">
        <v>3938</v>
      </c>
      <c r="DI11" s="66">
        <v>3938</v>
      </c>
      <c r="DJ11" s="66">
        <v>0</v>
      </c>
      <c r="DK11" s="66">
        <v>0</v>
      </c>
      <c r="DL11" s="66">
        <v>2103157</v>
      </c>
      <c r="DM11" s="66">
        <v>0</v>
      </c>
      <c r="DN11" s="66">
        <v>407695</v>
      </c>
      <c r="DO11" s="66">
        <v>3196060</v>
      </c>
      <c r="DP11" s="66">
        <v>5706912</v>
      </c>
      <c r="DQ11" s="66">
        <v>28541</v>
      </c>
      <c r="DR11" s="66">
        <v>56910376</v>
      </c>
      <c r="DS11" s="66">
        <v>0</v>
      </c>
      <c r="DT11" s="66">
        <v>0</v>
      </c>
      <c r="DU11" s="66">
        <v>0</v>
      </c>
      <c r="DV11" s="66">
        <v>1397986</v>
      </c>
      <c r="DW11" s="66">
        <v>0</v>
      </c>
      <c r="DX11" s="66">
        <v>715013</v>
      </c>
      <c r="DY11" s="66">
        <v>0</v>
      </c>
      <c r="DZ11" s="66">
        <v>0</v>
      </c>
      <c r="EA11" s="66">
        <v>0</v>
      </c>
      <c r="EB11" s="66">
        <v>0</v>
      </c>
      <c r="EC11" s="66"/>
      <c r="ED11" s="66">
        <v>33073</v>
      </c>
      <c r="EE11" s="66">
        <v>0</v>
      </c>
      <c r="EF11" s="66">
        <v>0</v>
      </c>
      <c r="EG11" s="66">
        <v>0</v>
      </c>
      <c r="EH11" s="66">
        <v>0</v>
      </c>
      <c r="EI11" s="66">
        <v>0</v>
      </c>
      <c r="EJ11" s="66">
        <v>0</v>
      </c>
      <c r="EK11" s="66">
        <v>0</v>
      </c>
      <c r="EL11" s="66">
        <v>18471</v>
      </c>
      <c r="EM11" s="66">
        <v>0</v>
      </c>
      <c r="EN11" s="66">
        <v>491236</v>
      </c>
      <c r="EO11" s="66">
        <v>0</v>
      </c>
      <c r="EP11" s="66">
        <v>20168439</v>
      </c>
      <c r="EQ11" s="66">
        <v>0</v>
      </c>
      <c r="ER11" s="66">
        <v>380431</v>
      </c>
      <c r="ES11" s="66">
        <v>0</v>
      </c>
      <c r="ET11" s="66">
        <v>0</v>
      </c>
      <c r="EU11" s="66">
        <v>0</v>
      </c>
      <c r="EV11" s="66">
        <v>0</v>
      </c>
      <c r="EW11" s="66">
        <v>0</v>
      </c>
      <c r="EX11" s="66">
        <v>0</v>
      </c>
      <c r="EY11" s="66">
        <v>0</v>
      </c>
      <c r="EZ11" s="66">
        <v>0</v>
      </c>
      <c r="FA11" s="66">
        <v>42150207</v>
      </c>
      <c r="FB11" s="66">
        <v>0</v>
      </c>
      <c r="FC11" s="66">
        <v>42150207</v>
      </c>
      <c r="FD11" s="66">
        <v>-2705302</v>
      </c>
      <c r="FE11" s="66">
        <v>-4165252</v>
      </c>
      <c r="FF11" s="66">
        <v>35279653</v>
      </c>
      <c r="FG11" s="66">
        <v>1805967</v>
      </c>
      <c r="FH11" s="66">
        <v>2212942</v>
      </c>
      <c r="FI11" s="66">
        <v>-1401104</v>
      </c>
      <c r="FJ11" s="66">
        <v>-23086</v>
      </c>
      <c r="FK11" s="66">
        <v>-98586</v>
      </c>
      <c r="FL11" s="66">
        <v>-28070</v>
      </c>
      <c r="FM11" s="66">
        <v>37747716</v>
      </c>
      <c r="FN11" s="66">
        <v>3937801</v>
      </c>
      <c r="FO11" s="66">
        <v>0</v>
      </c>
      <c r="FP11" s="66">
        <v>41488813</v>
      </c>
      <c r="FQ11" s="66">
        <v>0</v>
      </c>
      <c r="FR11" s="66">
        <v>41488813</v>
      </c>
      <c r="FS11" s="66">
        <v>-196704</v>
      </c>
      <c r="FT11" s="66"/>
      <c r="FU11" s="66"/>
      <c r="FV11" s="66"/>
      <c r="FW11" s="66"/>
      <c r="FX11" s="66"/>
      <c r="FY11" s="66"/>
      <c r="FZ11" s="66"/>
      <c r="GA11" s="66"/>
      <c r="GB11" s="66"/>
      <c r="GC11" s="66"/>
      <c r="GD11" s="66"/>
      <c r="GE11" s="66"/>
      <c r="GF11" s="66"/>
      <c r="GG11" s="66"/>
      <c r="GH11" s="66"/>
      <c r="GI11" s="66"/>
      <c r="GJ11" s="66"/>
      <c r="GK11" s="66"/>
      <c r="GL11" s="66"/>
      <c r="GM11" s="66"/>
      <c r="GN11" s="66"/>
      <c r="GO11" s="66"/>
      <c r="GP11" s="66"/>
      <c r="GQ11" s="66"/>
      <c r="GR11" s="66"/>
      <c r="GS11" s="66"/>
      <c r="GT11" s="66"/>
      <c r="GU11" s="66"/>
      <c r="GV11" s="66"/>
      <c r="GW11" s="66"/>
      <c r="GX11" s="66"/>
      <c r="GY11" s="66"/>
      <c r="GZ11" s="66"/>
      <c r="HA11" s="66"/>
      <c r="HB11" s="66"/>
      <c r="HC11" s="66"/>
      <c r="HD11" s="66"/>
      <c r="HE11" s="66"/>
      <c r="HF11" s="66"/>
      <c r="HG11" s="66"/>
      <c r="HH11" s="66"/>
      <c r="HI11" s="66"/>
      <c r="HJ11" s="66"/>
      <c r="HK11" s="66"/>
      <c r="HL11" s="66"/>
      <c r="HM11" s="66"/>
      <c r="HN11" s="66"/>
      <c r="HO11" s="66"/>
      <c r="HP11" s="66"/>
      <c r="HQ11" s="66"/>
      <c r="HR11" s="66"/>
      <c r="HS11" s="66"/>
      <c r="HT11" s="66"/>
      <c r="HU11" s="66"/>
      <c r="HV11" s="66"/>
      <c r="HW11" s="66"/>
      <c r="HX11" s="66"/>
      <c r="HY11" s="66"/>
      <c r="HZ11" s="66"/>
      <c r="IA11" s="66"/>
      <c r="IB11" s="66"/>
      <c r="IC11" s="66"/>
      <c r="ID11" s="66"/>
      <c r="IE11" s="66"/>
      <c r="IF11" s="66"/>
      <c r="IG11" s="66"/>
      <c r="IH11" s="66"/>
      <c r="II11" s="66"/>
      <c r="IJ11" s="66"/>
      <c r="IK11" s="66"/>
      <c r="IL11" s="66"/>
      <c r="IM11" s="66"/>
      <c r="IN11" s="66"/>
      <c r="IO11" s="66"/>
      <c r="IP11" s="66"/>
      <c r="IQ11" s="66"/>
      <c r="IR11" s="66"/>
      <c r="IS11" s="66"/>
      <c r="IT11" s="66"/>
      <c r="IU11" s="66"/>
      <c r="IV11" s="66"/>
      <c r="IW11" s="66"/>
      <c r="IX11" s="66"/>
      <c r="IY11" s="66"/>
      <c r="IZ11" s="66"/>
      <c r="JA11" s="66"/>
      <c r="JB11" s="66"/>
      <c r="JC11" s="66"/>
      <c r="JD11" s="66"/>
      <c r="JE11" s="66"/>
      <c r="JF11" s="66"/>
      <c r="JG11" s="66"/>
      <c r="JH11" s="66"/>
      <c r="JI11" s="66"/>
      <c r="JJ11" s="66"/>
      <c r="JK11" s="66"/>
      <c r="JL11" s="66"/>
      <c r="JM11" s="66"/>
      <c r="JN11" s="66"/>
      <c r="JO11" s="66"/>
      <c r="JP11" s="66"/>
      <c r="JQ11" s="66"/>
      <c r="JR11" s="66"/>
      <c r="JS11" s="66"/>
      <c r="JT11" s="66"/>
      <c r="JU11" s="66"/>
      <c r="JV11" s="66"/>
      <c r="JW11" s="66"/>
      <c r="JX11" s="66"/>
      <c r="JY11" s="66"/>
      <c r="JZ11" s="66"/>
      <c r="KA11" s="66"/>
      <c r="KB11" s="66"/>
      <c r="KC11" s="66"/>
      <c r="KD11" s="66"/>
      <c r="KE11" s="66"/>
      <c r="KF11" s="66"/>
      <c r="KG11" s="66"/>
      <c r="KH11" s="66"/>
      <c r="KI11" s="66"/>
      <c r="KJ11" s="66"/>
      <c r="KK11" s="66"/>
      <c r="KL11" s="66"/>
      <c r="KM11" s="66"/>
      <c r="KN11" s="66"/>
      <c r="KO11" s="66"/>
      <c r="KP11" s="66"/>
      <c r="KQ11" s="66"/>
      <c r="KR11" s="66"/>
      <c r="KS11" s="66"/>
      <c r="KT11" s="66"/>
      <c r="KU11" s="66"/>
      <c r="KV11" s="66"/>
      <c r="KW11" s="66"/>
      <c r="KX11" s="66"/>
      <c r="KY11" s="66"/>
      <c r="KZ11" s="66"/>
      <c r="LA11" s="66"/>
      <c r="LB11" s="66"/>
      <c r="LC11" s="66"/>
      <c r="LD11" s="66"/>
      <c r="LE11" s="66"/>
      <c r="LF11" s="70"/>
    </row>
    <row r="12" spans="1:354" x14ac:dyDescent="0.25">
      <c r="A12" s="75">
        <v>201812</v>
      </c>
      <c r="B12" s="75">
        <v>70857</v>
      </c>
      <c r="C12" s="76" t="s">
        <v>602</v>
      </c>
      <c r="D12" s="66">
        <v>3943987</v>
      </c>
      <c r="E12" s="66">
        <v>0</v>
      </c>
      <c r="F12" s="66">
        <v>3943987</v>
      </c>
      <c r="G12" s="66">
        <v>1165260</v>
      </c>
      <c r="H12" s="66">
        <v>-1132114</v>
      </c>
      <c r="I12" s="66">
        <v>92838</v>
      </c>
      <c r="J12" s="66">
        <v>2293175</v>
      </c>
      <c r="K12" s="66">
        <v>-4748021</v>
      </c>
      <c r="L12" s="66">
        <v>-986973</v>
      </c>
      <c r="M12" s="66">
        <v>-160708</v>
      </c>
      <c r="N12" s="66">
        <v>-3476543</v>
      </c>
      <c r="O12" s="66">
        <v>591482</v>
      </c>
      <c r="P12" s="66">
        <v>-2839930</v>
      </c>
      <c r="Q12" s="66">
        <v>0</v>
      </c>
      <c r="R12" s="66">
        <v>-2839930</v>
      </c>
      <c r="S12" s="66">
        <v>1258815</v>
      </c>
      <c r="T12" s="66">
        <v>0</v>
      </c>
      <c r="U12" s="66">
        <v>1258815</v>
      </c>
      <c r="V12" s="66">
        <v>0</v>
      </c>
      <c r="W12" s="66">
        <v>-80575</v>
      </c>
      <c r="X12" s="66">
        <v>0</v>
      </c>
      <c r="Y12" s="66">
        <v>-49581</v>
      </c>
      <c r="Z12" s="66">
        <v>0</v>
      </c>
      <c r="AA12" s="66">
        <v>0</v>
      </c>
      <c r="AB12" s="66">
        <v>-49581</v>
      </c>
      <c r="AC12" s="66">
        <v>652345</v>
      </c>
      <c r="AD12" s="66">
        <v>0</v>
      </c>
      <c r="AE12" s="66">
        <v>0</v>
      </c>
      <c r="AF12" s="66">
        <v>-774498</v>
      </c>
      <c r="AG12" s="66">
        <v>0</v>
      </c>
      <c r="AH12" s="66">
        <v>0</v>
      </c>
      <c r="AI12" s="66">
        <v>0</v>
      </c>
      <c r="AJ12" s="66">
        <v>-774498</v>
      </c>
      <c r="AK12" s="66">
        <v>122153</v>
      </c>
      <c r="AL12" s="66">
        <v>-652345</v>
      </c>
      <c r="AM12" s="66">
        <v>0</v>
      </c>
      <c r="AN12" s="66">
        <v>0</v>
      </c>
      <c r="AO12" s="66">
        <v>0</v>
      </c>
      <c r="AP12" s="66">
        <v>0</v>
      </c>
      <c r="AQ12" s="66">
        <v>0</v>
      </c>
      <c r="AR12" s="66">
        <v>0</v>
      </c>
      <c r="AS12" s="66">
        <v>0</v>
      </c>
      <c r="AT12" s="66">
        <v>0</v>
      </c>
      <c r="AU12" s="66">
        <v>0</v>
      </c>
      <c r="AV12" s="66">
        <v>0</v>
      </c>
      <c r="AW12" s="66">
        <v>0</v>
      </c>
      <c r="AX12" s="66">
        <v>0</v>
      </c>
      <c r="AY12" s="66">
        <v>0</v>
      </c>
      <c r="AZ12" s="66">
        <v>0</v>
      </c>
      <c r="BA12" s="66">
        <v>0</v>
      </c>
      <c r="BB12" s="66">
        <v>0</v>
      </c>
      <c r="BC12" s="66">
        <v>0</v>
      </c>
      <c r="BD12" s="66">
        <v>0</v>
      </c>
      <c r="BE12" s="66">
        <v>0</v>
      </c>
      <c r="BF12" s="66">
        <v>0</v>
      </c>
      <c r="BG12" s="66">
        <v>0</v>
      </c>
      <c r="BH12" s="66">
        <v>0</v>
      </c>
      <c r="BI12" s="66">
        <v>2980524</v>
      </c>
      <c r="BJ12" s="66">
        <v>8438511</v>
      </c>
      <c r="BK12" s="66">
        <v>47871336</v>
      </c>
      <c r="BL12" s="66">
        <v>59860571</v>
      </c>
      <c r="BM12" s="66">
        <v>18478906</v>
      </c>
      <c r="BN12" s="66">
        <v>6765613</v>
      </c>
      <c r="BO12" s="66">
        <v>22642830</v>
      </c>
      <c r="BP12" s="66">
        <v>64</v>
      </c>
      <c r="BQ12" s="66">
        <v>6007067</v>
      </c>
      <c r="BR12" s="66">
        <v>6688999</v>
      </c>
      <c r="BS12" s="66">
        <v>62179310</v>
      </c>
      <c r="BT12" s="66">
        <v>125020405</v>
      </c>
      <c r="BU12" s="66">
        <v>0</v>
      </c>
      <c r="BV12" s="66">
        <v>0</v>
      </c>
      <c r="BW12" s="66">
        <v>0</v>
      </c>
      <c r="BX12" s="66">
        <v>34295</v>
      </c>
      <c r="BY12" s="66">
        <v>34295</v>
      </c>
      <c r="BZ12" s="66"/>
      <c r="CA12" s="66">
        <v>971400</v>
      </c>
      <c r="CB12" s="66">
        <v>57161</v>
      </c>
      <c r="CC12" s="66">
        <v>1147087</v>
      </c>
      <c r="CD12" s="66">
        <v>0</v>
      </c>
      <c r="CE12" s="66">
        <v>1325073</v>
      </c>
      <c r="CF12" s="66">
        <v>63914</v>
      </c>
      <c r="CG12" s="66">
        <v>0</v>
      </c>
      <c r="CH12" s="66">
        <v>1388987</v>
      </c>
      <c r="CI12" s="66">
        <v>368749</v>
      </c>
      <c r="CJ12" s="66">
        <v>231024</v>
      </c>
      <c r="CK12" s="66">
        <v>599773</v>
      </c>
      <c r="CL12" s="66">
        <v>128156252</v>
      </c>
      <c r="CM12" s="66">
        <v>0</v>
      </c>
      <c r="CN12" s="66">
        <v>0</v>
      </c>
      <c r="CO12" s="66">
        <v>0</v>
      </c>
      <c r="CP12" s="66">
        <v>73155</v>
      </c>
      <c r="CQ12" s="66">
        <v>20968630</v>
      </c>
      <c r="CR12" s="66">
        <v>0</v>
      </c>
      <c r="CS12" s="66">
        <v>21041785</v>
      </c>
      <c r="CT12" s="66">
        <v>0</v>
      </c>
      <c r="CU12" s="66">
        <v>1041345</v>
      </c>
      <c r="CV12" s="66">
        <v>0</v>
      </c>
      <c r="CW12" s="66">
        <v>45804360</v>
      </c>
      <c r="CX12" s="66">
        <v>93258163</v>
      </c>
      <c r="CY12" s="66">
        <v>0</v>
      </c>
      <c r="CZ12" s="66">
        <v>0</v>
      </c>
      <c r="DA12" s="66">
        <v>93258163</v>
      </c>
      <c r="DB12" s="66">
        <v>0</v>
      </c>
      <c r="DC12" s="66">
        <v>0</v>
      </c>
      <c r="DD12" s="66">
        <v>0</v>
      </c>
      <c r="DE12" s="66">
        <v>0</v>
      </c>
      <c r="DF12" s="66">
        <v>93258163</v>
      </c>
      <c r="DG12" s="66">
        <v>0</v>
      </c>
      <c r="DH12" s="66">
        <v>19451</v>
      </c>
      <c r="DI12" s="66">
        <v>19451</v>
      </c>
      <c r="DJ12" s="66">
        <v>0</v>
      </c>
      <c r="DK12" s="66">
        <v>0</v>
      </c>
      <c r="DL12" s="66">
        <v>4748609</v>
      </c>
      <c r="DM12" s="66">
        <v>2686</v>
      </c>
      <c r="DN12" s="66">
        <v>905239</v>
      </c>
      <c r="DO12" s="66">
        <v>7080135</v>
      </c>
      <c r="DP12" s="66">
        <v>12736669</v>
      </c>
      <c r="DQ12" s="66">
        <v>58839</v>
      </c>
      <c r="DR12" s="66">
        <v>128156252</v>
      </c>
      <c r="DS12" s="66">
        <v>0</v>
      </c>
      <c r="DT12" s="66">
        <v>0</v>
      </c>
      <c r="DU12" s="66">
        <v>0</v>
      </c>
      <c r="DV12" s="66">
        <v>3550724</v>
      </c>
      <c r="DW12" s="66">
        <v>0</v>
      </c>
      <c r="DX12" s="66">
        <v>1595831</v>
      </c>
      <c r="DY12" s="66">
        <v>0</v>
      </c>
      <c r="DZ12" s="66">
        <v>0</v>
      </c>
      <c r="EA12" s="66">
        <v>0</v>
      </c>
      <c r="EB12" s="66">
        <v>0</v>
      </c>
      <c r="EC12" s="66"/>
      <c r="ED12" s="66">
        <v>84231</v>
      </c>
      <c r="EE12" s="66">
        <v>0</v>
      </c>
      <c r="EF12" s="66">
        <v>0</v>
      </c>
      <c r="EG12" s="66">
        <v>0</v>
      </c>
      <c r="EH12" s="66">
        <v>0</v>
      </c>
      <c r="EI12" s="66">
        <v>0</v>
      </c>
      <c r="EJ12" s="66">
        <v>0</v>
      </c>
      <c r="EK12" s="66">
        <v>0</v>
      </c>
      <c r="EL12" s="66">
        <v>73155</v>
      </c>
      <c r="EM12" s="66">
        <v>0</v>
      </c>
      <c r="EN12" s="66">
        <v>1041345</v>
      </c>
      <c r="EO12" s="66">
        <v>0</v>
      </c>
      <c r="EP12" s="66">
        <v>45437315</v>
      </c>
      <c r="EQ12" s="66">
        <v>1201442</v>
      </c>
      <c r="ER12" s="66">
        <v>815046</v>
      </c>
      <c r="ES12" s="66">
        <v>0</v>
      </c>
      <c r="ET12" s="66">
        <v>0</v>
      </c>
      <c r="EU12" s="66">
        <v>0</v>
      </c>
      <c r="EV12" s="66">
        <v>0</v>
      </c>
      <c r="EW12" s="66">
        <v>0</v>
      </c>
      <c r="EX12" s="66">
        <v>0</v>
      </c>
      <c r="EY12" s="66">
        <v>0</v>
      </c>
      <c r="EZ12" s="66">
        <v>0</v>
      </c>
      <c r="FA12" s="66">
        <v>94516979</v>
      </c>
      <c r="FB12" s="66">
        <v>0</v>
      </c>
      <c r="FC12" s="66">
        <v>94516979</v>
      </c>
      <c r="FD12" s="66">
        <v>-7911117</v>
      </c>
      <c r="FE12" s="66">
        <v>-8081805</v>
      </c>
      <c r="FF12" s="66">
        <v>78524057</v>
      </c>
      <c r="FG12" s="66">
        <v>3943987</v>
      </c>
      <c r="FH12" s="66">
        <v>4909453</v>
      </c>
      <c r="FI12" s="66">
        <v>-2839930</v>
      </c>
      <c r="FJ12" s="66">
        <v>-49952</v>
      </c>
      <c r="FK12" s="66">
        <v>-249373</v>
      </c>
      <c r="FL12" s="66">
        <v>-44227</v>
      </c>
      <c r="FM12" s="66">
        <v>84194015</v>
      </c>
      <c r="FN12" s="66">
        <v>7900683</v>
      </c>
      <c r="FO12" s="66">
        <v>1201442</v>
      </c>
      <c r="FP12" s="66">
        <v>93258163</v>
      </c>
      <c r="FQ12" s="66">
        <v>0</v>
      </c>
      <c r="FR12" s="66">
        <v>93258163</v>
      </c>
      <c r="FS12" s="66">
        <v>-37977</v>
      </c>
      <c r="FT12" s="66"/>
      <c r="FU12" s="66"/>
      <c r="FV12" s="66"/>
      <c r="FW12" s="66"/>
      <c r="FX12" s="66"/>
      <c r="FY12" s="66"/>
      <c r="FZ12" s="66"/>
      <c r="GA12" s="66"/>
      <c r="GB12" s="66"/>
      <c r="GC12" s="66"/>
      <c r="GD12" s="66"/>
      <c r="GE12" s="66"/>
      <c r="GF12" s="66"/>
      <c r="GG12" s="66"/>
      <c r="GH12" s="66"/>
      <c r="GI12" s="66"/>
      <c r="GJ12" s="66"/>
      <c r="GK12" s="66"/>
      <c r="GL12" s="66"/>
      <c r="GM12" s="66"/>
      <c r="GN12" s="66"/>
      <c r="GO12" s="66"/>
      <c r="GP12" s="66"/>
      <c r="GQ12" s="66"/>
      <c r="GR12" s="66"/>
      <c r="GS12" s="66"/>
      <c r="GT12" s="66"/>
      <c r="GU12" s="66"/>
      <c r="GV12" s="66"/>
      <c r="GW12" s="66"/>
      <c r="GX12" s="66"/>
      <c r="GY12" s="66"/>
      <c r="GZ12" s="66"/>
      <c r="HA12" s="66"/>
      <c r="HB12" s="66"/>
      <c r="HC12" s="66"/>
      <c r="HD12" s="66"/>
      <c r="HE12" s="66"/>
      <c r="HF12" s="66"/>
      <c r="HG12" s="66"/>
      <c r="HH12" s="66"/>
      <c r="HI12" s="66"/>
      <c r="HJ12" s="66"/>
      <c r="HK12" s="66"/>
      <c r="HL12" s="66"/>
      <c r="HM12" s="66"/>
      <c r="HN12" s="66"/>
      <c r="HO12" s="66"/>
      <c r="HP12" s="66"/>
      <c r="HQ12" s="66"/>
      <c r="HR12" s="66"/>
      <c r="HS12" s="66"/>
      <c r="HT12" s="66"/>
      <c r="HU12" s="66"/>
      <c r="HV12" s="66"/>
      <c r="HW12" s="66"/>
      <c r="HX12" s="66"/>
      <c r="HY12" s="66"/>
      <c r="HZ12" s="66"/>
      <c r="IA12" s="66"/>
      <c r="IB12" s="66"/>
      <c r="IC12" s="66"/>
      <c r="ID12" s="66"/>
      <c r="IE12" s="66"/>
      <c r="IF12" s="66"/>
      <c r="IG12" s="66"/>
      <c r="IH12" s="66"/>
      <c r="II12" s="66"/>
      <c r="IJ12" s="66"/>
      <c r="IK12" s="66"/>
      <c r="IL12" s="66"/>
      <c r="IM12" s="66"/>
      <c r="IN12" s="66"/>
      <c r="IO12" s="66"/>
      <c r="IP12" s="66"/>
      <c r="IQ12" s="66"/>
      <c r="IR12" s="66"/>
      <c r="IS12" s="66"/>
      <c r="IT12" s="66"/>
      <c r="IU12" s="66"/>
      <c r="IV12" s="66"/>
      <c r="IW12" s="66"/>
      <c r="IX12" s="66"/>
      <c r="IY12" s="66"/>
      <c r="IZ12" s="66"/>
      <c r="JA12" s="66"/>
      <c r="JB12" s="66"/>
      <c r="JC12" s="66"/>
      <c r="JD12" s="66"/>
      <c r="JE12" s="66"/>
      <c r="JF12" s="66"/>
      <c r="JG12" s="66"/>
      <c r="JH12" s="66"/>
      <c r="JI12" s="66"/>
      <c r="JJ12" s="66"/>
      <c r="JK12" s="66"/>
      <c r="JL12" s="66"/>
      <c r="JM12" s="66"/>
      <c r="JN12" s="66"/>
      <c r="JO12" s="66"/>
      <c r="JP12" s="66"/>
      <c r="JQ12" s="66"/>
      <c r="JR12" s="66"/>
      <c r="JS12" s="66"/>
      <c r="JT12" s="66"/>
      <c r="JU12" s="66"/>
      <c r="JV12" s="66"/>
      <c r="JW12" s="66"/>
      <c r="JX12" s="66"/>
      <c r="JY12" s="66"/>
      <c r="JZ12" s="66"/>
      <c r="KA12" s="66"/>
      <c r="KB12" s="66"/>
      <c r="KC12" s="66"/>
      <c r="KD12" s="66"/>
      <c r="KE12" s="66"/>
      <c r="KF12" s="66"/>
      <c r="KG12" s="66"/>
      <c r="KH12" s="66"/>
      <c r="KI12" s="66"/>
      <c r="KJ12" s="66"/>
      <c r="KK12" s="66"/>
      <c r="KL12" s="66"/>
      <c r="KM12" s="66"/>
      <c r="KN12" s="66"/>
      <c r="KO12" s="66"/>
      <c r="KP12" s="66"/>
      <c r="KQ12" s="66"/>
      <c r="KR12" s="66"/>
      <c r="KS12" s="66"/>
      <c r="KT12" s="66"/>
      <c r="KU12" s="66"/>
      <c r="KV12" s="66"/>
      <c r="KW12" s="66"/>
      <c r="KX12" s="66"/>
      <c r="KY12" s="66"/>
      <c r="KZ12" s="66"/>
      <c r="LA12" s="66"/>
      <c r="LB12" s="66"/>
      <c r="LC12" s="66"/>
      <c r="LD12" s="66"/>
      <c r="LE12" s="66"/>
      <c r="LF12" s="70"/>
    </row>
    <row r="13" spans="1:354" x14ac:dyDescent="0.25">
      <c r="A13" s="75">
        <v>201812</v>
      </c>
      <c r="B13" s="75">
        <v>70742</v>
      </c>
      <c r="C13" s="76" t="s">
        <v>603</v>
      </c>
      <c r="D13" s="66">
        <v>396736</v>
      </c>
      <c r="E13" s="66">
        <v>-120</v>
      </c>
      <c r="F13" s="66">
        <v>396616</v>
      </c>
      <c r="G13" s="66"/>
      <c r="H13" s="66">
        <v>50661</v>
      </c>
      <c r="I13" s="66">
        <v>0</v>
      </c>
      <c r="J13" s="66">
        <v>327099</v>
      </c>
      <c r="K13" s="66">
        <v>-425452</v>
      </c>
      <c r="L13" s="66">
        <v>-114</v>
      </c>
      <c r="M13" s="66">
        <v>-52797</v>
      </c>
      <c r="N13" s="66">
        <v>-100603</v>
      </c>
      <c r="O13" s="66">
        <v>19218</v>
      </c>
      <c r="P13" s="66">
        <v>-832393</v>
      </c>
      <c r="Q13" s="66">
        <v>0</v>
      </c>
      <c r="R13" s="66">
        <v>-832393</v>
      </c>
      <c r="S13" s="66">
        <v>567359</v>
      </c>
      <c r="T13" s="66">
        <v>0</v>
      </c>
      <c r="U13" s="66">
        <v>567359</v>
      </c>
      <c r="V13" s="66">
        <v>0</v>
      </c>
      <c r="W13" s="66">
        <v>0</v>
      </c>
      <c r="X13" s="66"/>
      <c r="Y13" s="66">
        <v>-29246</v>
      </c>
      <c r="Z13" s="66"/>
      <c r="AA13" s="66"/>
      <c r="AB13" s="66">
        <v>-29246</v>
      </c>
      <c r="AC13" s="66">
        <v>8062</v>
      </c>
      <c r="AD13" s="66">
        <v>29013</v>
      </c>
      <c r="AE13" s="66"/>
      <c r="AF13" s="66">
        <v>-8315</v>
      </c>
      <c r="AG13" s="66"/>
      <c r="AH13" s="66"/>
      <c r="AI13" s="66"/>
      <c r="AJ13" s="66">
        <v>20698</v>
      </c>
      <c r="AK13" s="66">
        <v>253</v>
      </c>
      <c r="AL13" s="66">
        <v>20951</v>
      </c>
      <c r="AM13" s="66"/>
      <c r="AN13" s="66"/>
      <c r="AO13" s="66"/>
      <c r="AP13" s="66"/>
      <c r="AQ13" s="66"/>
      <c r="AR13" s="66"/>
      <c r="AS13" s="66"/>
      <c r="AT13" s="66"/>
      <c r="AU13" s="66"/>
      <c r="AV13" s="66"/>
      <c r="AW13" s="66"/>
      <c r="AX13" s="66"/>
      <c r="AY13" s="66"/>
      <c r="AZ13" s="66"/>
      <c r="BA13" s="66"/>
      <c r="BB13" s="66"/>
      <c r="BC13" s="66"/>
      <c r="BD13" s="66"/>
      <c r="BE13" s="66"/>
      <c r="BF13" s="66"/>
      <c r="BG13" s="66">
        <v>0</v>
      </c>
      <c r="BH13" s="66">
        <v>0</v>
      </c>
      <c r="BI13" s="66">
        <v>0</v>
      </c>
      <c r="BJ13" s="66"/>
      <c r="BK13" s="66">
        <v>33762</v>
      </c>
      <c r="BL13" s="66">
        <v>33762</v>
      </c>
      <c r="BM13" s="66">
        <v>270385</v>
      </c>
      <c r="BN13" s="66">
        <v>17840</v>
      </c>
      <c r="BO13" s="66">
        <v>3518062</v>
      </c>
      <c r="BP13" s="66"/>
      <c r="BQ13" s="66">
        <v>1851</v>
      </c>
      <c r="BR13" s="66">
        <v>156712</v>
      </c>
      <c r="BS13" s="66">
        <v>3964850</v>
      </c>
      <c r="BT13" s="66">
        <v>3998612</v>
      </c>
      <c r="BU13" s="66">
        <v>12125491</v>
      </c>
      <c r="BV13" s="66"/>
      <c r="BW13" s="66">
        <v>0</v>
      </c>
      <c r="BX13" s="66">
        <v>18267</v>
      </c>
      <c r="BY13" s="66">
        <v>18267</v>
      </c>
      <c r="BZ13" s="66"/>
      <c r="CA13" s="66"/>
      <c r="CB13" s="66">
        <v>4845</v>
      </c>
      <c r="CC13" s="66">
        <v>23112</v>
      </c>
      <c r="CD13" s="66">
        <v>91420</v>
      </c>
      <c r="CE13" s="66"/>
      <c r="CF13" s="66">
        <v>74625</v>
      </c>
      <c r="CG13" s="66">
        <v>0</v>
      </c>
      <c r="CH13" s="66">
        <v>166045</v>
      </c>
      <c r="CI13" s="66">
        <v>34870</v>
      </c>
      <c r="CJ13" s="66">
        <v>44563</v>
      </c>
      <c r="CK13" s="66">
        <v>79433</v>
      </c>
      <c r="CL13" s="66">
        <v>16394901</v>
      </c>
      <c r="CM13" s="66"/>
      <c r="CN13" s="66">
        <v>0</v>
      </c>
      <c r="CO13" s="66"/>
      <c r="CP13" s="66">
        <v>0</v>
      </c>
      <c r="CQ13" s="66">
        <v>873478</v>
      </c>
      <c r="CR13" s="66"/>
      <c r="CS13" s="66">
        <v>873478</v>
      </c>
      <c r="CT13" s="66"/>
      <c r="CU13" s="66">
        <v>0</v>
      </c>
      <c r="CV13" s="66"/>
      <c r="CW13" s="66">
        <v>3148675</v>
      </c>
      <c r="CX13" s="66">
        <v>3148675</v>
      </c>
      <c r="CY13" s="66">
        <v>12133892</v>
      </c>
      <c r="CZ13" s="66">
        <v>12133892</v>
      </c>
      <c r="DA13" s="66">
        <v>15282567</v>
      </c>
      <c r="DB13" s="66">
        <v>0</v>
      </c>
      <c r="DC13" s="66"/>
      <c r="DD13" s="66"/>
      <c r="DE13" s="66"/>
      <c r="DF13" s="66">
        <v>15282567</v>
      </c>
      <c r="DG13" s="66"/>
      <c r="DH13" s="66"/>
      <c r="DI13" s="66">
        <v>0</v>
      </c>
      <c r="DJ13" s="66">
        <v>1349</v>
      </c>
      <c r="DK13" s="66">
        <v>0</v>
      </c>
      <c r="DL13" s="66">
        <v>176819</v>
      </c>
      <c r="DM13" s="66"/>
      <c r="DN13" s="66">
        <v>12294</v>
      </c>
      <c r="DO13" s="66">
        <v>48394</v>
      </c>
      <c r="DP13" s="66">
        <v>238856</v>
      </c>
      <c r="DQ13" s="66">
        <v>0</v>
      </c>
      <c r="DR13" s="66">
        <v>16394901</v>
      </c>
      <c r="DS13" s="66">
        <v>2208</v>
      </c>
      <c r="DT13" s="66"/>
      <c r="DU13" s="66"/>
      <c r="DV13" s="66"/>
      <c r="DW13" s="66"/>
      <c r="DX13" s="66">
        <v>0</v>
      </c>
      <c r="DY13" s="66"/>
      <c r="DZ13" s="66"/>
      <c r="EA13" s="66">
        <v>0</v>
      </c>
      <c r="EB13" s="66"/>
      <c r="EC13" s="66"/>
      <c r="ED13" s="66"/>
      <c r="EE13" s="66"/>
      <c r="EF13" s="66"/>
      <c r="EG13" s="66"/>
      <c r="EH13" s="66"/>
      <c r="EI13" s="66"/>
      <c r="EJ13" s="66"/>
      <c r="EK13" s="66"/>
      <c r="EL13" s="66"/>
      <c r="EM13" s="66"/>
      <c r="EN13" s="66">
        <v>0</v>
      </c>
      <c r="EO13" s="66"/>
      <c r="EP13" s="66"/>
      <c r="EQ13" s="66"/>
      <c r="ER13" s="66"/>
      <c r="ES13" s="66"/>
      <c r="ET13" s="66"/>
      <c r="EU13" s="66"/>
      <c r="EV13" s="66"/>
      <c r="EW13" s="66"/>
      <c r="EX13" s="66"/>
      <c r="EY13" s="66"/>
      <c r="EZ13" s="66"/>
      <c r="FA13" s="66">
        <v>15849926</v>
      </c>
      <c r="FB13" s="66">
        <v>0</v>
      </c>
      <c r="FC13" s="66">
        <v>15849926</v>
      </c>
      <c r="FD13" s="66">
        <v>-6036</v>
      </c>
      <c r="FE13" s="66">
        <v>-1159685</v>
      </c>
      <c r="FF13" s="66">
        <v>14684205</v>
      </c>
      <c r="FG13" s="66">
        <v>396736</v>
      </c>
      <c r="FH13" s="66">
        <v>-91682</v>
      </c>
      <c r="FI13" s="66">
        <v>-832393</v>
      </c>
      <c r="FJ13" s="66">
        <v>-13329</v>
      </c>
      <c r="FK13" s="66">
        <v>-18877</v>
      </c>
      <c r="FL13" s="66">
        <v>-22278</v>
      </c>
      <c r="FM13" s="66">
        <v>14102382</v>
      </c>
      <c r="FN13" s="66">
        <v>1175691</v>
      </c>
      <c r="FO13" s="66">
        <v>4494</v>
      </c>
      <c r="FP13" s="66">
        <v>15282567</v>
      </c>
      <c r="FQ13" s="66">
        <v>0</v>
      </c>
      <c r="FR13" s="66">
        <v>15282567</v>
      </c>
      <c r="FS13" s="66">
        <v>0</v>
      </c>
      <c r="FT13" s="66"/>
      <c r="FU13" s="66"/>
      <c r="FV13" s="66"/>
      <c r="FW13" s="66"/>
      <c r="FX13" s="66"/>
      <c r="FY13" s="66"/>
      <c r="FZ13" s="66"/>
      <c r="GA13" s="66"/>
      <c r="GB13" s="66"/>
      <c r="GC13" s="66"/>
      <c r="GD13" s="66"/>
      <c r="GE13" s="66"/>
      <c r="GF13" s="66"/>
      <c r="GG13" s="66"/>
      <c r="GH13" s="66"/>
      <c r="GI13" s="66"/>
      <c r="GJ13" s="66"/>
      <c r="GK13" s="66"/>
      <c r="GL13" s="66"/>
      <c r="GM13" s="66"/>
      <c r="GN13" s="66"/>
      <c r="GO13" s="66"/>
      <c r="GP13" s="66"/>
      <c r="GQ13" s="66"/>
      <c r="GR13" s="66"/>
      <c r="GS13" s="66"/>
      <c r="GT13" s="66"/>
      <c r="GU13" s="66"/>
      <c r="GV13" s="66"/>
      <c r="GW13" s="66"/>
      <c r="GX13" s="66"/>
      <c r="GY13" s="66"/>
      <c r="GZ13" s="66"/>
      <c r="HA13" s="66"/>
      <c r="HB13" s="66"/>
      <c r="HC13" s="66"/>
      <c r="HD13" s="66"/>
      <c r="HE13" s="66"/>
      <c r="HF13" s="66"/>
      <c r="HG13" s="66"/>
      <c r="HH13" s="66"/>
      <c r="HI13" s="66"/>
      <c r="HJ13" s="66"/>
      <c r="HK13" s="66"/>
      <c r="HL13" s="66"/>
      <c r="HM13" s="66"/>
      <c r="HN13" s="66"/>
      <c r="HO13" s="66"/>
      <c r="HP13" s="66"/>
      <c r="HQ13" s="66"/>
      <c r="HR13" s="66"/>
      <c r="HS13" s="66"/>
      <c r="HT13" s="66"/>
      <c r="HU13" s="66"/>
      <c r="HV13" s="66"/>
      <c r="HW13" s="66"/>
      <c r="HX13" s="66"/>
      <c r="HY13" s="66"/>
      <c r="HZ13" s="66"/>
      <c r="IA13" s="66"/>
      <c r="IB13" s="66"/>
      <c r="IC13" s="66"/>
      <c r="ID13" s="66"/>
      <c r="IE13" s="66"/>
      <c r="IF13" s="66"/>
      <c r="IG13" s="66"/>
      <c r="IH13" s="66"/>
      <c r="II13" s="66"/>
      <c r="IJ13" s="66"/>
      <c r="IK13" s="66"/>
      <c r="IL13" s="66"/>
      <c r="IM13" s="66"/>
      <c r="IN13" s="66"/>
      <c r="IO13" s="66"/>
      <c r="IP13" s="66"/>
      <c r="IQ13" s="66"/>
      <c r="IR13" s="66"/>
      <c r="IS13" s="66"/>
      <c r="IT13" s="66"/>
      <c r="IU13" s="66"/>
      <c r="IV13" s="66"/>
      <c r="IW13" s="66"/>
      <c r="IX13" s="66"/>
      <c r="IY13" s="66"/>
      <c r="IZ13" s="66"/>
      <c r="JA13" s="66"/>
      <c r="JB13" s="66"/>
      <c r="JC13" s="66"/>
      <c r="JD13" s="66"/>
      <c r="JE13" s="66"/>
      <c r="JF13" s="66"/>
      <c r="JG13" s="66"/>
      <c r="JH13" s="66"/>
      <c r="JI13" s="66"/>
      <c r="JJ13" s="66"/>
      <c r="JK13" s="66"/>
      <c r="JL13" s="66"/>
      <c r="JM13" s="66"/>
      <c r="JN13" s="66"/>
      <c r="JO13" s="66"/>
      <c r="JP13" s="66"/>
      <c r="JQ13" s="66"/>
      <c r="JR13" s="66"/>
      <c r="JS13" s="66"/>
      <c r="JT13" s="66"/>
      <c r="JU13" s="66"/>
      <c r="JV13" s="66"/>
      <c r="JW13" s="66"/>
      <c r="JX13" s="66"/>
      <c r="JY13" s="66"/>
      <c r="JZ13" s="66"/>
      <c r="KA13" s="66"/>
      <c r="KB13" s="66"/>
      <c r="KC13" s="66"/>
      <c r="KD13" s="66"/>
      <c r="KE13" s="66"/>
      <c r="KF13" s="66"/>
      <c r="KG13" s="66"/>
      <c r="KH13" s="66"/>
      <c r="KI13" s="66"/>
      <c r="KJ13" s="66"/>
      <c r="KK13" s="66"/>
      <c r="KL13" s="66"/>
      <c r="KM13" s="66"/>
      <c r="KN13" s="66"/>
      <c r="KO13" s="66"/>
      <c r="KP13" s="66"/>
      <c r="KQ13" s="66"/>
      <c r="KR13" s="66"/>
      <c r="KS13" s="66"/>
      <c r="KT13" s="66"/>
      <c r="KU13" s="66"/>
      <c r="KV13" s="66"/>
      <c r="KW13" s="66"/>
      <c r="KX13" s="66"/>
      <c r="KY13" s="66"/>
      <c r="KZ13" s="66"/>
      <c r="LA13" s="66"/>
      <c r="LB13" s="66"/>
      <c r="LC13" s="66"/>
      <c r="LD13" s="66"/>
      <c r="LE13" s="66"/>
      <c r="LF13" s="70"/>
    </row>
    <row r="14" spans="1:354" x14ac:dyDescent="0.25">
      <c r="A14" s="75">
        <v>201812</v>
      </c>
      <c r="B14" s="75">
        <v>71046</v>
      </c>
      <c r="C14" s="76" t="s">
        <v>1143</v>
      </c>
      <c r="D14" s="66">
        <v>2894661</v>
      </c>
      <c r="E14" s="66">
        <v>0</v>
      </c>
      <c r="F14" s="66">
        <v>2894661</v>
      </c>
      <c r="G14" s="66">
        <v>377370</v>
      </c>
      <c r="H14" s="66">
        <v>134029</v>
      </c>
      <c r="I14" s="66">
        <v>13660</v>
      </c>
      <c r="J14" s="66">
        <v>1213772</v>
      </c>
      <c r="K14" s="66">
        <v>-3663846</v>
      </c>
      <c r="L14" s="66">
        <v>-5034</v>
      </c>
      <c r="M14" s="66">
        <v>-68559</v>
      </c>
      <c r="N14" s="66">
        <v>-1998608</v>
      </c>
      <c r="O14" s="66">
        <v>303515</v>
      </c>
      <c r="P14" s="66">
        <v>-1705942</v>
      </c>
      <c r="Q14" s="66">
        <v>0</v>
      </c>
      <c r="R14" s="66">
        <v>-1705942</v>
      </c>
      <c r="S14" s="66">
        <v>197413</v>
      </c>
      <c r="T14" s="66">
        <v>0</v>
      </c>
      <c r="U14" s="66">
        <v>197413</v>
      </c>
      <c r="V14" s="66">
        <v>0</v>
      </c>
      <c r="W14" s="66">
        <v>0</v>
      </c>
      <c r="X14" s="66">
        <v>0</v>
      </c>
      <c r="Y14" s="66">
        <v>-39421</v>
      </c>
      <c r="Z14" s="66">
        <v>0</v>
      </c>
      <c r="AA14" s="66">
        <v>0</v>
      </c>
      <c r="AB14" s="66">
        <v>-39421</v>
      </c>
      <c r="AC14" s="66">
        <v>99323</v>
      </c>
      <c r="AD14" s="66">
        <v>-249059</v>
      </c>
      <c r="AE14" s="66">
        <v>0</v>
      </c>
      <c r="AF14" s="66">
        <v>-117107</v>
      </c>
      <c r="AG14" s="66">
        <v>0</v>
      </c>
      <c r="AH14" s="66">
        <v>0</v>
      </c>
      <c r="AI14" s="66">
        <v>0</v>
      </c>
      <c r="AJ14" s="66">
        <v>-366166</v>
      </c>
      <c r="AK14" s="66">
        <v>17784</v>
      </c>
      <c r="AL14" s="66">
        <v>-348382</v>
      </c>
      <c r="AM14" s="66">
        <v>0</v>
      </c>
      <c r="AN14" s="66">
        <v>0</v>
      </c>
      <c r="AO14" s="66">
        <v>0</v>
      </c>
      <c r="AP14" s="66">
        <v>0</v>
      </c>
      <c r="AQ14" s="66">
        <v>0</v>
      </c>
      <c r="AR14" s="66">
        <v>0</v>
      </c>
      <c r="AS14" s="66">
        <v>0</v>
      </c>
      <c r="AT14" s="66">
        <v>0</v>
      </c>
      <c r="AU14" s="66">
        <v>0</v>
      </c>
      <c r="AV14" s="66">
        <v>0</v>
      </c>
      <c r="AW14" s="66">
        <v>0</v>
      </c>
      <c r="AX14" s="66">
        <v>0</v>
      </c>
      <c r="AY14" s="66">
        <v>0</v>
      </c>
      <c r="AZ14" s="66">
        <v>0</v>
      </c>
      <c r="BA14" s="66">
        <v>0</v>
      </c>
      <c r="BB14" s="66">
        <v>0</v>
      </c>
      <c r="BC14" s="66">
        <v>0</v>
      </c>
      <c r="BD14" s="66">
        <v>0</v>
      </c>
      <c r="BE14" s="66">
        <v>0</v>
      </c>
      <c r="BF14" s="66">
        <v>0</v>
      </c>
      <c r="BG14" s="66">
        <v>0</v>
      </c>
      <c r="BH14" s="66">
        <v>0</v>
      </c>
      <c r="BI14" s="66">
        <v>75859</v>
      </c>
      <c r="BJ14" s="66">
        <v>227611</v>
      </c>
      <c r="BK14" s="66">
        <v>184561</v>
      </c>
      <c r="BL14" s="66">
        <v>433895</v>
      </c>
      <c r="BM14" s="66">
        <v>568075</v>
      </c>
      <c r="BN14" s="66">
        <v>3644454</v>
      </c>
      <c r="BO14" s="66">
        <v>1883635</v>
      </c>
      <c r="BP14" s="66">
        <v>0</v>
      </c>
      <c r="BQ14" s="66">
        <v>0</v>
      </c>
      <c r="BR14" s="66">
        <v>3323</v>
      </c>
      <c r="BS14" s="66">
        <v>6682395</v>
      </c>
      <c r="BT14" s="66">
        <v>7192149</v>
      </c>
      <c r="BU14" s="66">
        <v>59571108</v>
      </c>
      <c r="BV14" s="66">
        <v>0</v>
      </c>
      <c r="BW14" s="66">
        <v>0</v>
      </c>
      <c r="BX14" s="66">
        <v>7207</v>
      </c>
      <c r="BY14" s="66">
        <v>7207</v>
      </c>
      <c r="BZ14" s="66"/>
      <c r="CA14" s="66">
        <v>0</v>
      </c>
      <c r="CB14" s="66">
        <v>16035</v>
      </c>
      <c r="CC14" s="66">
        <v>23242</v>
      </c>
      <c r="CD14" s="66">
        <v>0</v>
      </c>
      <c r="CE14" s="66">
        <v>563711</v>
      </c>
      <c r="CF14" s="66">
        <v>189695</v>
      </c>
      <c r="CG14" s="66">
        <v>0</v>
      </c>
      <c r="CH14" s="66">
        <v>753406</v>
      </c>
      <c r="CI14" s="66">
        <v>69363</v>
      </c>
      <c r="CJ14" s="66">
        <v>112615</v>
      </c>
      <c r="CK14" s="66">
        <v>181978</v>
      </c>
      <c r="CL14" s="66">
        <v>67721883</v>
      </c>
      <c r="CM14" s="66">
        <v>0</v>
      </c>
      <c r="CN14" s="66">
        <v>0</v>
      </c>
      <c r="CO14" s="66">
        <v>118986</v>
      </c>
      <c r="CP14" s="66">
        <v>118986</v>
      </c>
      <c r="CQ14" s="66">
        <v>3435614</v>
      </c>
      <c r="CR14" s="66">
        <v>0</v>
      </c>
      <c r="CS14" s="66">
        <v>3554600</v>
      </c>
      <c r="CT14" s="66">
        <v>0</v>
      </c>
      <c r="CU14" s="66">
        <v>0</v>
      </c>
      <c r="CV14" s="66">
        <v>0</v>
      </c>
      <c r="CW14" s="66">
        <v>2264518</v>
      </c>
      <c r="CX14" s="66">
        <v>3922820</v>
      </c>
      <c r="CY14" s="66">
        <v>56422188</v>
      </c>
      <c r="CZ14" s="66">
        <v>56422188</v>
      </c>
      <c r="DA14" s="66">
        <v>60345008</v>
      </c>
      <c r="DB14" s="66">
        <v>0</v>
      </c>
      <c r="DC14" s="66">
        <v>0</v>
      </c>
      <c r="DD14" s="66">
        <v>0</v>
      </c>
      <c r="DE14" s="66">
        <v>0</v>
      </c>
      <c r="DF14" s="66">
        <v>60345008</v>
      </c>
      <c r="DG14" s="66">
        <v>0</v>
      </c>
      <c r="DH14" s="66">
        <v>0</v>
      </c>
      <c r="DI14" s="66">
        <v>0</v>
      </c>
      <c r="DJ14" s="66">
        <v>0</v>
      </c>
      <c r="DK14" s="66">
        <v>0</v>
      </c>
      <c r="DL14" s="66">
        <v>3636815</v>
      </c>
      <c r="DM14" s="66">
        <v>0</v>
      </c>
      <c r="DN14" s="66">
        <v>86307</v>
      </c>
      <c r="DO14" s="66">
        <v>64925</v>
      </c>
      <c r="DP14" s="66">
        <v>3788047</v>
      </c>
      <c r="DQ14" s="66">
        <v>34228</v>
      </c>
      <c r="DR14" s="66">
        <v>67721883</v>
      </c>
      <c r="DS14" s="66">
        <v>0</v>
      </c>
      <c r="DT14" s="66">
        <v>0</v>
      </c>
      <c r="DU14" s="66">
        <v>12747</v>
      </c>
      <c r="DV14" s="66">
        <v>8976</v>
      </c>
      <c r="DW14" s="66">
        <v>0</v>
      </c>
      <c r="DX14" s="66">
        <v>582908</v>
      </c>
      <c r="DY14" s="66">
        <v>0</v>
      </c>
      <c r="DZ14" s="66">
        <v>0</v>
      </c>
      <c r="EA14" s="66">
        <v>0</v>
      </c>
      <c r="EB14" s="66">
        <v>0</v>
      </c>
      <c r="EC14" s="66">
        <v>0</v>
      </c>
      <c r="ED14" s="66">
        <v>0</v>
      </c>
      <c r="EE14" s="66">
        <v>0</v>
      </c>
      <c r="EF14" s="66">
        <v>0</v>
      </c>
      <c r="EG14" s="66">
        <v>0</v>
      </c>
      <c r="EH14" s="66">
        <v>0</v>
      </c>
      <c r="EI14" s="66">
        <v>0</v>
      </c>
      <c r="EJ14" s="66">
        <v>0</v>
      </c>
      <c r="EK14" s="66">
        <v>0</v>
      </c>
      <c r="EL14" s="66">
        <v>0</v>
      </c>
      <c r="EM14" s="66">
        <v>0</v>
      </c>
      <c r="EN14" s="66">
        <v>0</v>
      </c>
      <c r="EO14" s="66">
        <v>0</v>
      </c>
      <c r="EP14" s="66">
        <v>2722</v>
      </c>
      <c r="EQ14" s="66">
        <v>1641046</v>
      </c>
      <c r="ER14" s="66">
        <v>14534</v>
      </c>
      <c r="ES14" s="66">
        <v>0</v>
      </c>
      <c r="ET14" s="66">
        <v>0</v>
      </c>
      <c r="EU14" s="66">
        <v>0</v>
      </c>
      <c r="EV14" s="66">
        <v>0</v>
      </c>
      <c r="EW14" s="66">
        <v>0</v>
      </c>
      <c r="EX14" s="66">
        <v>0</v>
      </c>
      <c r="EY14" s="66">
        <v>0</v>
      </c>
      <c r="EZ14" s="66">
        <v>0</v>
      </c>
      <c r="FA14" s="66">
        <v>60542422</v>
      </c>
      <c r="FB14" s="66">
        <v>0</v>
      </c>
      <c r="FC14" s="66">
        <v>60542422</v>
      </c>
      <c r="FD14" s="66">
        <v>-1714915</v>
      </c>
      <c r="FE14" s="66">
        <v>-142444</v>
      </c>
      <c r="FF14" s="66">
        <v>58685063</v>
      </c>
      <c r="FG14" s="66">
        <v>2894660</v>
      </c>
      <c r="FH14" s="66">
        <v>-1536922</v>
      </c>
      <c r="FI14" s="66">
        <v>-1705942</v>
      </c>
      <c r="FJ14" s="66">
        <v>-43026</v>
      </c>
      <c r="FK14" s="66">
        <v>22508</v>
      </c>
      <c r="FL14" s="66">
        <v>257190</v>
      </c>
      <c r="FM14" s="66">
        <v>58573531</v>
      </c>
      <c r="FN14" s="66">
        <v>1641046</v>
      </c>
      <c r="FO14" s="66">
        <v>115897</v>
      </c>
      <c r="FP14" s="66">
        <v>60345008</v>
      </c>
      <c r="FQ14" s="66">
        <v>0</v>
      </c>
      <c r="FR14" s="66">
        <v>60345008</v>
      </c>
      <c r="FS14" s="66">
        <v>14534</v>
      </c>
      <c r="FT14" s="66"/>
      <c r="FU14" s="66"/>
      <c r="FV14" s="66"/>
      <c r="FW14" s="66"/>
      <c r="FX14" s="66"/>
      <c r="FY14" s="66"/>
      <c r="FZ14" s="66"/>
      <c r="GA14" s="66"/>
      <c r="GB14" s="66"/>
      <c r="GC14" s="66"/>
      <c r="GD14" s="66"/>
      <c r="GE14" s="66"/>
      <c r="GF14" s="66"/>
      <c r="GG14" s="66"/>
      <c r="GH14" s="66"/>
      <c r="GI14" s="66"/>
      <c r="GJ14" s="66"/>
      <c r="GK14" s="66"/>
      <c r="GL14" s="66"/>
      <c r="GM14" s="66"/>
      <c r="GN14" s="66"/>
      <c r="GO14" s="66"/>
      <c r="GP14" s="66"/>
      <c r="GQ14" s="66"/>
      <c r="GR14" s="66"/>
      <c r="GS14" s="66"/>
      <c r="GT14" s="66"/>
      <c r="GU14" s="66"/>
      <c r="GV14" s="66"/>
      <c r="GW14" s="66"/>
      <c r="GX14" s="66"/>
      <c r="GY14" s="66"/>
      <c r="GZ14" s="66"/>
      <c r="HA14" s="66"/>
      <c r="HB14" s="66"/>
      <c r="HC14" s="66"/>
      <c r="HD14" s="66"/>
      <c r="HE14" s="66"/>
      <c r="HF14" s="66"/>
      <c r="HG14" s="66"/>
      <c r="HH14" s="66"/>
      <c r="HI14" s="66"/>
      <c r="HJ14" s="66"/>
      <c r="HK14" s="66"/>
      <c r="HL14" s="66"/>
      <c r="HM14" s="66"/>
      <c r="HN14" s="66"/>
      <c r="HO14" s="66"/>
      <c r="HP14" s="66"/>
      <c r="HQ14" s="66"/>
      <c r="HR14" s="66"/>
      <c r="HS14" s="66"/>
      <c r="HT14" s="66"/>
      <c r="HU14" s="66"/>
      <c r="HV14" s="66"/>
      <c r="HW14" s="66"/>
      <c r="HX14" s="66"/>
      <c r="HY14" s="66"/>
      <c r="HZ14" s="66"/>
      <c r="IA14" s="66"/>
      <c r="IB14" s="66"/>
      <c r="IC14" s="66"/>
      <c r="ID14" s="66"/>
      <c r="IE14" s="66"/>
      <c r="IF14" s="66"/>
      <c r="IG14" s="66"/>
      <c r="IH14" s="66"/>
      <c r="II14" s="66"/>
      <c r="IJ14" s="66"/>
      <c r="IK14" s="66"/>
      <c r="IL14" s="66"/>
      <c r="IM14" s="66"/>
      <c r="IN14" s="66"/>
      <c r="IO14" s="66"/>
      <c r="IP14" s="66"/>
      <c r="IQ14" s="66"/>
      <c r="IR14" s="66"/>
      <c r="IS14" s="66"/>
      <c r="IT14" s="66"/>
      <c r="IU14" s="66"/>
      <c r="IV14" s="66"/>
      <c r="IW14" s="66"/>
      <c r="IX14" s="66"/>
      <c r="IY14" s="66"/>
      <c r="IZ14" s="66"/>
      <c r="JA14" s="66"/>
      <c r="JB14" s="66"/>
      <c r="JC14" s="66"/>
      <c r="JD14" s="66"/>
      <c r="JE14" s="66"/>
      <c r="JF14" s="66"/>
      <c r="JG14" s="66"/>
      <c r="JH14" s="66"/>
      <c r="JI14" s="66"/>
      <c r="JJ14" s="66"/>
      <c r="JK14" s="66"/>
      <c r="JL14" s="66"/>
      <c r="JM14" s="66"/>
      <c r="JN14" s="66"/>
      <c r="JO14" s="66"/>
      <c r="JP14" s="66"/>
      <c r="JQ14" s="66"/>
      <c r="JR14" s="66"/>
      <c r="JS14" s="66"/>
      <c r="JT14" s="66"/>
      <c r="JU14" s="66"/>
      <c r="JV14" s="66"/>
      <c r="JW14" s="66"/>
      <c r="JX14" s="66"/>
      <c r="JY14" s="66"/>
      <c r="JZ14" s="66"/>
      <c r="KA14" s="66"/>
      <c r="KB14" s="66"/>
      <c r="KC14" s="66"/>
      <c r="KD14" s="66"/>
      <c r="KE14" s="66"/>
      <c r="KF14" s="66"/>
      <c r="KG14" s="66"/>
      <c r="KH14" s="66"/>
      <c r="KI14" s="66"/>
      <c r="KJ14" s="66"/>
      <c r="KK14" s="66"/>
      <c r="KL14" s="66"/>
      <c r="KM14" s="66"/>
      <c r="KN14" s="66"/>
      <c r="KO14" s="66"/>
      <c r="KP14" s="66"/>
      <c r="KQ14" s="66"/>
      <c r="KR14" s="66"/>
      <c r="KS14" s="66"/>
      <c r="KT14" s="66"/>
      <c r="KU14" s="66"/>
      <c r="KV14" s="66"/>
      <c r="KW14" s="66"/>
      <c r="KX14" s="66"/>
      <c r="KY14" s="66"/>
      <c r="KZ14" s="66"/>
      <c r="LA14" s="66"/>
      <c r="LB14" s="66"/>
      <c r="LC14" s="66"/>
      <c r="LD14" s="66"/>
      <c r="LE14" s="66"/>
      <c r="LF14" s="70"/>
    </row>
  </sheetData>
  <sheetProtection algorithmName="SHA-512" hashValue="MLizSkLfsYyaAlSgSiFWwY9OyuVv6hqJcLcErcPyhk9k8ZnnTnHIAwvgo2RZ7wz9x0PCiN8SZiNPwJn7ZUd28Q==" saltValue="jYkvkbJFaWWnRgHJ6LLhgQ==" spinCount="100000" sheet="1" objects="1" scenarios="1"/>
  <sortState ref="A2:LX14">
    <sortCondition ref="C2:C14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  <pageSetUpPr fitToPage="1"/>
  </sheetPr>
  <dimension ref="A1:M23"/>
  <sheetViews>
    <sheetView showGridLines="0" topLeftCell="E1" zoomScaleNormal="100" workbookViewId="0">
      <selection activeCell="E1" sqref="E1:F1"/>
    </sheetView>
  </sheetViews>
  <sheetFormatPr defaultColWidth="0" defaultRowHeight="15" zeroHeight="1" x14ac:dyDescent="0.25"/>
  <cols>
    <col min="1" max="4" width="0" style="11" hidden="1" customWidth="1"/>
    <col min="5" max="5" width="5.140625" style="11" customWidth="1"/>
    <col min="6" max="6" width="45" style="17" customWidth="1"/>
    <col min="7" max="12" width="20.5703125" style="11" customWidth="1"/>
    <col min="13" max="13" width="9.140625" style="11" customWidth="1"/>
    <col min="14" max="16384" width="9.140625" style="11" hidden="1"/>
  </cols>
  <sheetData>
    <row r="1" spans="1:11" x14ac:dyDescent="0.25">
      <c r="E1" s="81" t="s">
        <v>604</v>
      </c>
      <c r="F1" s="81"/>
    </row>
    <row r="2" spans="1:11" x14ac:dyDescent="0.25"/>
    <row r="3" spans="1:11" x14ac:dyDescent="0.25"/>
    <row r="4" spans="1:11" ht="23.25" x14ac:dyDescent="0.25">
      <c r="E4" s="88" t="s">
        <v>808</v>
      </c>
      <c r="F4" s="89"/>
      <c r="G4" s="89"/>
      <c r="H4" s="89"/>
      <c r="I4" s="89"/>
    </row>
    <row r="5" spans="1:11" ht="15" customHeight="1" x14ac:dyDescent="0.25">
      <c r="E5" s="80" t="s">
        <v>187</v>
      </c>
      <c r="F5" s="80"/>
      <c r="G5" s="80"/>
      <c r="H5" s="80"/>
      <c r="I5" s="80"/>
    </row>
    <row r="6" spans="1:11" ht="66" customHeight="1" x14ac:dyDescent="0.25">
      <c r="E6" s="1"/>
      <c r="F6" s="5"/>
      <c r="G6" s="2" t="s">
        <v>608</v>
      </c>
      <c r="H6" s="2" t="s">
        <v>609</v>
      </c>
      <c r="I6" s="2" t="s">
        <v>610</v>
      </c>
      <c r="K6" s="14"/>
    </row>
    <row r="7" spans="1:11" ht="15" customHeight="1" x14ac:dyDescent="0.25">
      <c r="B7" s="16" t="s">
        <v>613</v>
      </c>
      <c r="C7" s="18" t="s">
        <v>614</v>
      </c>
      <c r="D7" s="16" t="s">
        <v>615</v>
      </c>
      <c r="E7" s="1"/>
      <c r="F7" s="5" t="s">
        <v>611</v>
      </c>
      <c r="G7" s="2"/>
      <c r="H7" s="2"/>
      <c r="I7" s="2"/>
    </row>
    <row r="8" spans="1:11" ht="15" customHeight="1" x14ac:dyDescent="0.25">
      <c r="A8" s="8" t="s">
        <v>642</v>
      </c>
      <c r="B8" s="11" t="str">
        <f>"LY_"&amp;$A8&amp;"_"&amp;B$7</f>
        <v>LY_SumD_LuA</v>
      </c>
      <c r="C8" s="11" t="str">
        <f t="shared" ref="C8:D17" si="0">"LY_"&amp;$A8&amp;"_"&amp;C$7</f>
        <v>LY_SumD_LiA</v>
      </c>
      <c r="D8" s="11" t="str">
        <f t="shared" si="0"/>
        <v>LY_SumD_GL</v>
      </c>
      <c r="E8" s="1" t="s">
        <v>5</v>
      </c>
      <c r="F8" s="15" t="s">
        <v>641</v>
      </c>
      <c r="G8" s="13">
        <v>-1061286</v>
      </c>
      <c r="H8" s="13">
        <v>-1334972</v>
      </c>
      <c r="I8" s="13">
        <v>-1822223</v>
      </c>
    </row>
    <row r="9" spans="1:11" ht="15" customHeight="1" x14ac:dyDescent="0.25">
      <c r="A9" s="8" t="s">
        <v>644</v>
      </c>
      <c r="B9" s="11" t="str">
        <f t="shared" ref="B9:B17" si="1">"LY_"&amp;$A9&amp;"_"&amp;B$7</f>
        <v>LY_Sumi_LuA</v>
      </c>
      <c r="C9" s="11" t="str">
        <f t="shared" si="0"/>
        <v>LY_Sumi_LiA</v>
      </c>
      <c r="D9" s="11" t="str">
        <f t="shared" si="0"/>
        <v>LY_Sumi_GL</v>
      </c>
      <c r="E9" s="1" t="s">
        <v>6</v>
      </c>
      <c r="F9" s="15" t="s">
        <v>643</v>
      </c>
      <c r="G9" s="13">
        <v>-114940</v>
      </c>
      <c r="H9" s="13">
        <v>25683</v>
      </c>
      <c r="I9" s="13">
        <v>-557956</v>
      </c>
    </row>
    <row r="10" spans="1:11" ht="15" customHeight="1" x14ac:dyDescent="0.25">
      <c r="A10" s="8" t="s">
        <v>646</v>
      </c>
      <c r="B10" s="11" t="str">
        <f t="shared" si="1"/>
        <v>LY_SumU_LuA</v>
      </c>
      <c r="C10" s="11" t="str">
        <f t="shared" si="0"/>
        <v>LY_SumU_LiA</v>
      </c>
      <c r="D10" s="11" t="str">
        <f t="shared" si="0"/>
        <v>LY_SumU_GL</v>
      </c>
      <c r="E10" s="1" t="s">
        <v>7</v>
      </c>
      <c r="F10" s="15" t="s">
        <v>645</v>
      </c>
      <c r="G10" s="13">
        <v>-1990777</v>
      </c>
      <c r="H10" s="13">
        <v>-2407048</v>
      </c>
      <c r="I10" s="13">
        <v>-15445</v>
      </c>
    </row>
    <row r="11" spans="1:11" ht="15" customHeight="1" x14ac:dyDescent="0.25">
      <c r="A11" s="8" t="s">
        <v>648</v>
      </c>
      <c r="B11" s="11" t="str">
        <f t="shared" si="1"/>
        <v>LY_PRy_LuA</v>
      </c>
      <c r="C11" s="11" t="str">
        <f t="shared" si="0"/>
        <v>LY_PRy_LiA</v>
      </c>
      <c r="D11" s="11" t="str">
        <f t="shared" si="0"/>
        <v>LY_PRy_GL</v>
      </c>
      <c r="E11" s="1" t="s">
        <v>8</v>
      </c>
      <c r="F11" s="15" t="s">
        <v>647</v>
      </c>
      <c r="G11" s="13">
        <v>-9813073</v>
      </c>
      <c r="H11" s="13">
        <v>-18637336</v>
      </c>
      <c r="I11" s="13">
        <v>-91144</v>
      </c>
    </row>
    <row r="12" spans="1:11" ht="15" customHeight="1" x14ac:dyDescent="0.25">
      <c r="A12" s="8" t="s">
        <v>650</v>
      </c>
      <c r="B12" s="11" t="str">
        <f t="shared" si="1"/>
        <v>LY_TUg_LuA</v>
      </c>
      <c r="C12" s="11" t="str">
        <f t="shared" si="0"/>
        <v>LY_TUg_LiA</v>
      </c>
      <c r="D12" s="11" t="str">
        <f t="shared" si="0"/>
        <v>LY_TUg_GL</v>
      </c>
      <c r="E12" s="1" t="s">
        <v>9</v>
      </c>
      <c r="F12" s="15" t="s">
        <v>649</v>
      </c>
      <c r="G12" s="13">
        <v>-15280340</v>
      </c>
      <c r="H12" s="13">
        <v>-41789028</v>
      </c>
      <c r="I12" s="13">
        <v>-1565</v>
      </c>
    </row>
    <row r="13" spans="1:11" ht="15" customHeight="1" x14ac:dyDescent="0.25">
      <c r="A13" s="8" t="s">
        <v>652</v>
      </c>
      <c r="B13" s="11" t="str">
        <f t="shared" si="1"/>
        <v>LY_KUB_LuA</v>
      </c>
      <c r="C13" s="11" t="str">
        <f t="shared" si="0"/>
        <v>LY_KUB_LiA</v>
      </c>
      <c r="D13" s="11" t="str">
        <f t="shared" si="0"/>
        <v>LY_KUB_GL</v>
      </c>
      <c r="E13" s="1" t="s">
        <v>10</v>
      </c>
      <c r="F13" s="15" t="s">
        <v>651</v>
      </c>
      <c r="G13" s="13">
        <v>-362098</v>
      </c>
      <c r="H13" s="13">
        <v>-271770</v>
      </c>
      <c r="I13" s="13">
        <v>-3804122</v>
      </c>
    </row>
    <row r="14" spans="1:11" ht="15" customHeight="1" x14ac:dyDescent="0.25">
      <c r="A14" s="8" t="s">
        <v>654</v>
      </c>
      <c r="B14" s="11" t="str">
        <f t="shared" si="1"/>
        <v>LY_Fop_LuA</v>
      </c>
      <c r="C14" s="11" t="str">
        <f t="shared" si="0"/>
        <v>LY_Fop_LiA</v>
      </c>
      <c r="D14" s="11" t="str">
        <f t="shared" si="0"/>
        <v>LY_Fop_GL</v>
      </c>
      <c r="E14" s="1" t="s">
        <v>11</v>
      </c>
      <c r="F14" s="15" t="s">
        <v>653</v>
      </c>
      <c r="G14" s="13">
        <v>-1896</v>
      </c>
      <c r="H14" s="13">
        <v>-22223</v>
      </c>
      <c r="I14" s="13">
        <v>0</v>
      </c>
    </row>
    <row r="15" spans="1:11" ht="15" customHeight="1" x14ac:dyDescent="0.25">
      <c r="A15" s="8" t="s">
        <v>656</v>
      </c>
      <c r="B15" s="11" t="str">
        <f t="shared" si="1"/>
        <v>LY_URS_LuA</v>
      </c>
      <c r="C15" s="11" t="str">
        <f t="shared" si="0"/>
        <v>LY_URS_LiA</v>
      </c>
      <c r="D15" s="11" t="str">
        <f t="shared" si="0"/>
        <v>LY_URS_GL</v>
      </c>
      <c r="E15" s="1" t="s">
        <v>12</v>
      </c>
      <c r="F15" s="15" t="s">
        <v>655</v>
      </c>
      <c r="G15" s="13">
        <v>-28462</v>
      </c>
      <c r="H15" s="13">
        <v>-54862</v>
      </c>
      <c r="I15" s="13">
        <v>-200216</v>
      </c>
    </row>
    <row r="16" spans="1:11" ht="15" customHeight="1" x14ac:dyDescent="0.25">
      <c r="A16" s="8" t="s">
        <v>658</v>
      </c>
      <c r="B16" s="11" t="str">
        <f t="shared" si="1"/>
        <v>LY_SumK_LuA</v>
      </c>
      <c r="C16" s="11" t="str">
        <f t="shared" si="0"/>
        <v>LY_SumK_LiA</v>
      </c>
      <c r="D16" s="11" t="str">
        <f t="shared" si="0"/>
        <v>LY_SumK_GL</v>
      </c>
      <c r="E16" s="1" t="s">
        <v>13</v>
      </c>
      <c r="F16" s="15" t="s">
        <v>657</v>
      </c>
      <c r="G16" s="13">
        <v>-59980</v>
      </c>
      <c r="H16" s="13">
        <v>-100003</v>
      </c>
      <c r="I16" s="13">
        <v>-810484</v>
      </c>
    </row>
    <row r="17" spans="1:12" ht="15" customHeight="1" x14ac:dyDescent="0.25">
      <c r="A17" s="8" t="s">
        <v>620</v>
      </c>
      <c r="B17" s="11" t="str">
        <f t="shared" si="1"/>
        <v>LY_DFtot_LuA</v>
      </c>
      <c r="C17" s="11" t="str">
        <f t="shared" si="0"/>
        <v>LY_DFtot_LiA</v>
      </c>
      <c r="D17" s="11" t="str">
        <f t="shared" si="0"/>
        <v>LY_DFtot_GL</v>
      </c>
      <c r="E17" s="4" t="s">
        <v>14</v>
      </c>
      <c r="F17" s="5" t="s">
        <v>659</v>
      </c>
      <c r="G17" s="13">
        <v>-28712852</v>
      </c>
      <c r="H17" s="13">
        <v>-64591559</v>
      </c>
      <c r="I17" s="13">
        <v>-7303155</v>
      </c>
    </row>
    <row r="18" spans="1:12" x14ac:dyDescent="0.25"/>
    <row r="19" spans="1:12" x14ac:dyDescent="0.25">
      <c r="G19" s="17"/>
    </row>
    <row r="20" spans="1:12" ht="38.25" x14ac:dyDescent="0.25">
      <c r="E20" s="5"/>
      <c r="F20" s="2" t="s">
        <v>809</v>
      </c>
      <c r="G20" s="2" t="s">
        <v>660</v>
      </c>
      <c r="H20" s="2" t="s">
        <v>661</v>
      </c>
      <c r="I20" s="2" t="s">
        <v>662</v>
      </c>
      <c r="J20" s="2" t="s">
        <v>663</v>
      </c>
      <c r="K20" s="2" t="s">
        <v>635</v>
      </c>
      <c r="L20" s="2" t="s">
        <v>810</v>
      </c>
    </row>
    <row r="21" spans="1:12" x14ac:dyDescent="0.25">
      <c r="A21" s="8" t="s">
        <v>640</v>
      </c>
      <c r="E21" s="15" t="s">
        <v>664</v>
      </c>
      <c r="F21" s="13">
        <v>-101867418</v>
      </c>
      <c r="G21" s="13">
        <v>-44612062</v>
      </c>
      <c r="H21" s="13">
        <v>-52139681</v>
      </c>
      <c r="I21" s="13">
        <v>0</v>
      </c>
      <c r="J21" s="13">
        <v>-6494607</v>
      </c>
      <c r="K21" s="13">
        <v>-1957609</v>
      </c>
      <c r="L21" s="13">
        <v>-103825027</v>
      </c>
    </row>
    <row r="22" spans="1:12" x14ac:dyDescent="0.25"/>
    <row r="23" spans="1:12" hidden="1" x14ac:dyDescent="0.25">
      <c r="F23" s="18" t="s">
        <v>665</v>
      </c>
      <c r="G23" s="18" t="s">
        <v>666</v>
      </c>
      <c r="H23" s="16" t="s">
        <v>667</v>
      </c>
      <c r="I23" s="16" t="s">
        <v>668</v>
      </c>
      <c r="J23" s="16" t="s">
        <v>669</v>
      </c>
      <c r="K23" s="16" t="s">
        <v>639</v>
      </c>
      <c r="L23" s="18" t="s">
        <v>670</v>
      </c>
    </row>
  </sheetData>
  <sheetProtection algorithmName="SHA-512" hashValue="TsGHUudXlYsxJh+VJb40HomSWudrLwApq/HRASJ9FBWdAHVCHEfz+yDMHZA3AAHNye74tbrsH6/C/fgMg+uKpw==" saltValue="TlvjucAgjtdKP2uPPq87Qw==" spinCount="100000" sheet="1" objects="1" scenarios="1"/>
  <mergeCells count="3">
    <mergeCell ref="E4:I4"/>
    <mergeCell ref="E5:I5"/>
    <mergeCell ref="E1:F1"/>
  </mergeCells>
  <hyperlinks>
    <hyperlink ref="E1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scale="75" orientation="landscape" r:id="rId1"/>
  <headerFooter>
    <oddHeader>&amp;C&amp;G</oddHeader>
  </headerFooter>
  <ignoredErrors>
    <ignoredError sqref="E5" numberStoredAsText="1"/>
  </ignoredErrors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  <pageSetUpPr fitToPage="1"/>
  </sheetPr>
  <dimension ref="A1:F38"/>
  <sheetViews>
    <sheetView showGridLines="0" topLeftCell="C1" zoomScaleNormal="100" workbookViewId="0">
      <selection activeCell="C1" sqref="C1:D1"/>
    </sheetView>
  </sheetViews>
  <sheetFormatPr defaultColWidth="0" defaultRowHeight="15" zeroHeight="1" x14ac:dyDescent="0.25"/>
  <cols>
    <col min="1" max="2" width="0" style="11" hidden="1" customWidth="1"/>
    <col min="3" max="3" width="5" style="11" customWidth="1"/>
    <col min="4" max="4" width="71.140625" style="17" customWidth="1"/>
    <col min="5" max="5" width="12.140625" style="11" customWidth="1"/>
    <col min="6" max="6" width="9.140625" style="11" customWidth="1"/>
    <col min="7" max="16384" width="9.140625" style="11" hidden="1"/>
  </cols>
  <sheetData>
    <row r="1" spans="1:5" x14ac:dyDescent="0.25">
      <c r="C1" s="81" t="s">
        <v>604</v>
      </c>
      <c r="D1" s="81"/>
    </row>
    <row r="2" spans="1:5" x14ac:dyDescent="0.25"/>
    <row r="3" spans="1:5" x14ac:dyDescent="0.25"/>
    <row r="4" spans="1:5" ht="48" customHeight="1" x14ac:dyDescent="0.25">
      <c r="C4" s="90" t="s">
        <v>811</v>
      </c>
      <c r="D4" s="91"/>
      <c r="E4" s="91"/>
    </row>
    <row r="5" spans="1:5" ht="15" customHeight="1" x14ac:dyDescent="0.25">
      <c r="C5" s="80" t="s">
        <v>187</v>
      </c>
      <c r="D5" s="80"/>
      <c r="E5" s="80"/>
    </row>
    <row r="6" spans="1:5" ht="22.5" customHeight="1" x14ac:dyDescent="0.25">
      <c r="C6" s="1"/>
      <c r="D6" s="5"/>
      <c r="E6" s="2" t="s">
        <v>671</v>
      </c>
    </row>
    <row r="7" spans="1:5" ht="15" customHeight="1" x14ac:dyDescent="0.25">
      <c r="B7" s="8" t="s">
        <v>713</v>
      </c>
      <c r="C7" s="1"/>
      <c r="D7" s="5" t="s">
        <v>672</v>
      </c>
      <c r="E7" s="2"/>
    </row>
    <row r="8" spans="1:5" ht="15" customHeight="1" x14ac:dyDescent="0.25">
      <c r="A8" s="3" t="s">
        <v>674</v>
      </c>
      <c r="B8" s="11" t="str">
        <f>"RUK_"&amp;$B$7&amp;"_"&amp;A8</f>
        <v>RUK_SRUK_RUTv</v>
      </c>
      <c r="C8" s="1" t="s">
        <v>5</v>
      </c>
      <c r="D8" s="15" t="s">
        <v>673</v>
      </c>
      <c r="E8" s="13">
        <v>313087</v>
      </c>
    </row>
    <row r="9" spans="1:5" ht="15" customHeight="1" x14ac:dyDescent="0.25">
      <c r="A9" s="3" t="s">
        <v>676</v>
      </c>
      <c r="B9" s="11" t="str">
        <f t="shared" ref="B9:B36" si="0">"RUK_"&amp;$B$7&amp;"_"&amp;A9</f>
        <v>RUK_SRUK_RUAv</v>
      </c>
      <c r="C9" s="1" t="s">
        <v>6</v>
      </c>
      <c r="D9" s="15" t="s">
        <v>675</v>
      </c>
      <c r="E9" s="13">
        <v>143600</v>
      </c>
    </row>
    <row r="10" spans="1:5" ht="15" customHeight="1" x14ac:dyDescent="0.25">
      <c r="A10" s="3" t="s">
        <v>678</v>
      </c>
      <c r="B10" s="11" t="str">
        <f t="shared" si="0"/>
        <v>RUK_SRUK_UdKap</v>
      </c>
      <c r="C10" s="1" t="s">
        <v>7</v>
      </c>
      <c r="D10" s="15" t="s">
        <v>677</v>
      </c>
      <c r="E10" s="13">
        <v>15898992</v>
      </c>
    </row>
    <row r="11" spans="1:5" ht="15" customHeight="1" x14ac:dyDescent="0.25">
      <c r="A11" s="3" t="s">
        <v>680</v>
      </c>
      <c r="B11" s="11" t="str">
        <f t="shared" si="0"/>
        <v>RUK_SRUK_Udinv</v>
      </c>
      <c r="C11" s="1" t="s">
        <v>8</v>
      </c>
      <c r="D11" s="15" t="s">
        <v>679</v>
      </c>
      <c r="E11" s="13">
        <v>1771448</v>
      </c>
    </row>
    <row r="12" spans="1:5" ht="15" customHeight="1" x14ac:dyDescent="0.25">
      <c r="A12" s="3" t="s">
        <v>682</v>
      </c>
      <c r="B12" s="11" t="str">
        <f t="shared" si="0"/>
        <v>RUK_SRUK_RObL</v>
      </c>
      <c r="C12" s="1" t="s">
        <v>9</v>
      </c>
      <c r="D12" s="15" t="s">
        <v>681</v>
      </c>
      <c r="E12" s="13">
        <v>13761556</v>
      </c>
    </row>
    <row r="13" spans="1:5" ht="15" customHeight="1" x14ac:dyDescent="0.25">
      <c r="A13" s="3" t="s">
        <v>684</v>
      </c>
      <c r="B13" s="11" t="str">
        <f t="shared" si="0"/>
        <v>RUK_SRUK_iObL</v>
      </c>
      <c r="C13" s="1" t="s">
        <v>10</v>
      </c>
      <c r="D13" s="15" t="s">
        <v>683</v>
      </c>
      <c r="E13" s="13">
        <v>848398</v>
      </c>
    </row>
    <row r="14" spans="1:5" ht="15" customHeight="1" x14ac:dyDescent="0.25">
      <c r="A14" s="3" t="s">
        <v>686</v>
      </c>
      <c r="B14" s="11" t="str">
        <f t="shared" si="0"/>
        <v>RUK_SRUK_RiKi</v>
      </c>
      <c r="C14" s="1" t="s">
        <v>11</v>
      </c>
      <c r="D14" s="15" t="s">
        <v>685</v>
      </c>
      <c r="E14" s="13">
        <v>1501</v>
      </c>
    </row>
    <row r="15" spans="1:5" ht="15" customHeight="1" x14ac:dyDescent="0.25">
      <c r="A15" s="3" t="s">
        <v>688</v>
      </c>
      <c r="B15" s="11" t="str">
        <f t="shared" si="0"/>
        <v>RUK_SRUK_RiPU</v>
      </c>
      <c r="C15" s="1" t="s">
        <v>12</v>
      </c>
      <c r="D15" s="15" t="s">
        <v>687</v>
      </c>
      <c r="E15" s="13">
        <v>223039</v>
      </c>
    </row>
    <row r="16" spans="1:5" ht="15" customHeight="1" x14ac:dyDescent="0.25">
      <c r="A16" s="3" t="s">
        <v>690</v>
      </c>
      <c r="B16" s="11" t="str">
        <f t="shared" si="0"/>
        <v>RUK_SRUK_RiXU</v>
      </c>
      <c r="C16" s="1" t="s">
        <v>13</v>
      </c>
      <c r="D16" s="15" t="s">
        <v>689</v>
      </c>
      <c r="E16" s="13">
        <v>1129956</v>
      </c>
    </row>
    <row r="17" spans="1:5" ht="15" customHeight="1" x14ac:dyDescent="0.25">
      <c r="A17" s="3" t="s">
        <v>692</v>
      </c>
      <c r="B17" s="11" t="str">
        <f t="shared" si="0"/>
        <v>RUK_SRUK_RiKre</v>
      </c>
      <c r="C17" s="1" t="s">
        <v>14</v>
      </c>
      <c r="D17" s="15" t="s">
        <v>691</v>
      </c>
      <c r="E17" s="13">
        <v>1677294</v>
      </c>
    </row>
    <row r="18" spans="1:5" ht="15" customHeight="1" x14ac:dyDescent="0.25">
      <c r="A18" s="3" t="s">
        <v>694</v>
      </c>
      <c r="B18" s="11" t="str">
        <f t="shared" si="0"/>
        <v>RUK_SRUK_RiGf</v>
      </c>
      <c r="C18" s="1" t="s">
        <v>15</v>
      </c>
      <c r="D18" s="15" t="s">
        <v>693</v>
      </c>
      <c r="E18" s="13">
        <v>0</v>
      </c>
    </row>
    <row r="19" spans="1:5" ht="15" customHeight="1" x14ac:dyDescent="0.25">
      <c r="A19" s="3" t="s">
        <v>696</v>
      </c>
      <c r="B19" s="11" t="str">
        <f t="shared" si="0"/>
        <v>RUK_SRUK_RiTg</v>
      </c>
      <c r="C19" s="1" t="s">
        <v>16</v>
      </c>
      <c r="D19" s="15" t="s">
        <v>695</v>
      </c>
      <c r="E19" s="13">
        <v>4843434</v>
      </c>
    </row>
    <row r="20" spans="1:5" ht="15" customHeight="1" x14ac:dyDescent="0.25">
      <c r="A20" s="3" t="s">
        <v>698</v>
      </c>
      <c r="B20" s="11" t="str">
        <f t="shared" si="0"/>
        <v>RUK_SRUK_XRU</v>
      </c>
      <c r="C20" s="1" t="s">
        <v>17</v>
      </c>
      <c r="D20" s="15" t="s">
        <v>697</v>
      </c>
      <c r="E20" s="13">
        <v>2908469</v>
      </c>
    </row>
    <row r="21" spans="1:5" ht="25.5" customHeight="1" x14ac:dyDescent="0.25">
      <c r="A21" s="3" t="s">
        <v>700</v>
      </c>
      <c r="B21" s="11" t="str">
        <f t="shared" si="0"/>
        <v>RUK_SRUK_RUtot</v>
      </c>
      <c r="C21" s="4" t="s">
        <v>18</v>
      </c>
      <c r="D21" s="5" t="s">
        <v>699</v>
      </c>
      <c r="E21" s="13">
        <v>43520775</v>
      </c>
    </row>
    <row r="22" spans="1:5" ht="15" customHeight="1" x14ac:dyDescent="0.25">
      <c r="A22" s="15"/>
      <c r="C22" s="1"/>
      <c r="D22" s="15"/>
      <c r="E22" s="15"/>
    </row>
    <row r="23" spans="1:5" ht="15" customHeight="1" x14ac:dyDescent="0.25">
      <c r="A23" s="15"/>
      <c r="C23" s="1"/>
      <c r="D23" s="5" t="s">
        <v>701</v>
      </c>
      <c r="E23" s="15"/>
    </row>
    <row r="24" spans="1:5" ht="15" customHeight="1" x14ac:dyDescent="0.25">
      <c r="A24" s="3" t="s">
        <v>249</v>
      </c>
      <c r="B24" s="11" t="str">
        <f t="shared" si="0"/>
        <v>RUK_SRUK_Dejd</v>
      </c>
      <c r="C24" s="1" t="s">
        <v>19</v>
      </c>
      <c r="D24" s="15" t="s">
        <v>98</v>
      </c>
      <c r="E24" s="13">
        <v>-4828</v>
      </c>
    </row>
    <row r="25" spans="1:5" ht="15" customHeight="1" x14ac:dyDescent="0.25">
      <c r="A25" s="3" t="s">
        <v>702</v>
      </c>
      <c r="B25" s="11" t="str">
        <f t="shared" si="0"/>
        <v>RUK_SRUK_iejd</v>
      </c>
      <c r="C25" s="1" t="s">
        <v>20</v>
      </c>
      <c r="D25" s="15" t="s">
        <v>100</v>
      </c>
      <c r="E25" s="13">
        <v>-9211</v>
      </c>
    </row>
    <row r="26" spans="1:5" ht="15" customHeight="1" x14ac:dyDescent="0.25">
      <c r="A26" s="3" t="s">
        <v>703</v>
      </c>
      <c r="B26" s="11" t="str">
        <f t="shared" si="0"/>
        <v>RUK_SRUK_Kap</v>
      </c>
      <c r="C26" s="1" t="s">
        <v>21</v>
      </c>
      <c r="D26" s="15" t="s">
        <v>106</v>
      </c>
      <c r="E26" s="13">
        <v>-12144562</v>
      </c>
    </row>
    <row r="27" spans="1:5" ht="15" customHeight="1" x14ac:dyDescent="0.25">
      <c r="A27" s="3" t="s">
        <v>704</v>
      </c>
      <c r="B27" s="11" t="str">
        <f t="shared" si="0"/>
        <v>RUK_SRUK_ifa</v>
      </c>
      <c r="C27" s="1" t="s">
        <v>22</v>
      </c>
      <c r="D27" s="15" t="s">
        <v>107</v>
      </c>
      <c r="E27" s="13">
        <v>-12094990</v>
      </c>
    </row>
    <row r="28" spans="1:5" ht="15" customHeight="1" x14ac:dyDescent="0.25">
      <c r="A28" s="3" t="s">
        <v>399</v>
      </c>
      <c r="B28" s="11" t="str">
        <f t="shared" si="0"/>
        <v>RUK_SRUK_ObL</v>
      </c>
      <c r="C28" s="1" t="s">
        <v>23</v>
      </c>
      <c r="D28" s="15" t="s">
        <v>108</v>
      </c>
      <c r="E28" s="13">
        <v>-6070191</v>
      </c>
    </row>
    <row r="29" spans="1:5" ht="15" customHeight="1" x14ac:dyDescent="0.25">
      <c r="A29" s="3" t="s">
        <v>705</v>
      </c>
      <c r="B29" s="11" t="str">
        <f t="shared" si="0"/>
        <v>RUK_SRUK_Kinv</v>
      </c>
      <c r="C29" s="1" t="s">
        <v>24</v>
      </c>
      <c r="D29" s="15" t="s">
        <v>109</v>
      </c>
      <c r="E29" s="13">
        <v>-176</v>
      </c>
    </row>
    <row r="30" spans="1:5" ht="15" customHeight="1" x14ac:dyDescent="0.25">
      <c r="A30" s="3" t="s">
        <v>706</v>
      </c>
      <c r="B30" s="11" t="str">
        <f t="shared" si="0"/>
        <v>RUK_SRUK_PsU</v>
      </c>
      <c r="C30" s="1" t="s">
        <v>25</v>
      </c>
      <c r="D30" s="15" t="s">
        <v>110</v>
      </c>
      <c r="E30" s="13">
        <v>-142222</v>
      </c>
    </row>
    <row r="31" spans="1:5" ht="15" customHeight="1" x14ac:dyDescent="0.25">
      <c r="A31" s="3" t="s">
        <v>707</v>
      </c>
      <c r="B31" s="11" t="str">
        <f t="shared" si="0"/>
        <v>RUK_SRUK_XU</v>
      </c>
      <c r="C31" s="1" t="s">
        <v>26</v>
      </c>
      <c r="D31" s="15" t="s">
        <v>111</v>
      </c>
      <c r="E31" s="13">
        <v>-378644</v>
      </c>
    </row>
    <row r="32" spans="1:5" ht="15" customHeight="1" x14ac:dyDescent="0.25">
      <c r="A32" s="3" t="s">
        <v>257</v>
      </c>
      <c r="B32" s="11" t="str">
        <f t="shared" si="0"/>
        <v>RUK_SRUK_iKre</v>
      </c>
      <c r="C32" s="1" t="s">
        <v>27</v>
      </c>
      <c r="D32" s="15" t="s">
        <v>112</v>
      </c>
      <c r="E32" s="13">
        <v>-2917</v>
      </c>
    </row>
    <row r="33" spans="1:5" ht="15" customHeight="1" x14ac:dyDescent="0.25">
      <c r="A33" s="19" t="s">
        <v>709</v>
      </c>
      <c r="B33" s="11" t="str">
        <f t="shared" si="0"/>
        <v>RUK_SRUK_AFi</v>
      </c>
      <c r="C33" s="1" t="s">
        <v>28</v>
      </c>
      <c r="D33" s="15" t="s">
        <v>708</v>
      </c>
      <c r="E33" s="13">
        <v>-40519736</v>
      </c>
    </row>
    <row r="34" spans="1:5" ht="15" customHeight="1" x14ac:dyDescent="0.25">
      <c r="A34" s="3" t="s">
        <v>259</v>
      </c>
      <c r="B34" s="11" t="str">
        <f t="shared" si="0"/>
        <v>RUK_SRUK_Gfd</v>
      </c>
      <c r="C34" s="1" t="s">
        <v>29</v>
      </c>
      <c r="D34" s="15" t="s">
        <v>114</v>
      </c>
      <c r="E34" s="13">
        <v>0</v>
      </c>
    </row>
    <row r="35" spans="1:5" ht="15" customHeight="1" x14ac:dyDescent="0.25">
      <c r="A35" s="3" t="s">
        <v>710</v>
      </c>
      <c r="B35" s="11" t="str">
        <f t="shared" si="0"/>
        <v>RUK_SRUK_XReg</v>
      </c>
      <c r="C35" s="1" t="s">
        <v>30</v>
      </c>
      <c r="D35" s="15" t="s">
        <v>113</v>
      </c>
      <c r="E35" s="13">
        <v>-3415293</v>
      </c>
    </row>
    <row r="36" spans="1:5" ht="25.5" customHeight="1" x14ac:dyDescent="0.25">
      <c r="A36" s="3" t="s">
        <v>712</v>
      </c>
      <c r="B36" s="11" t="str">
        <f t="shared" si="0"/>
        <v>RUK_SRUK_KursTot</v>
      </c>
      <c r="C36" s="4" t="s">
        <v>31</v>
      </c>
      <c r="D36" s="5" t="s">
        <v>711</v>
      </c>
      <c r="E36" s="13">
        <v>-74782769</v>
      </c>
    </row>
    <row r="37" spans="1:5" x14ac:dyDescent="0.25"/>
    <row r="38" spans="1:5" hidden="1" x14ac:dyDescent="0.25">
      <c r="D38" s="14"/>
    </row>
  </sheetData>
  <sheetProtection algorithmName="SHA-512" hashValue="OQtOgHUjtZzSGS+IXMQQ5VJ31ydQNRGZszStXeGAVURNPn/sZCW8MP7QogGoKPpGq5cF/P/Di7QYExnRy8+n3A==" saltValue="4XT47901OQLxwFs5hu7edw==" spinCount="100000" sheet="1" objects="1" scenarios="1"/>
  <mergeCells count="3">
    <mergeCell ref="C4:E4"/>
    <mergeCell ref="C5:E5"/>
    <mergeCell ref="C1:D1"/>
  </mergeCells>
  <hyperlinks>
    <hyperlink ref="C1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scale="99" orientation="portrait" r:id="rId1"/>
  <headerFooter>
    <oddHeader>&amp;C&amp;G</oddHeader>
  </headerFooter>
  <ignoredErrors>
    <ignoredError sqref="C5" numberStoredAsText="1"/>
  </ignoredErrors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  <pageSetUpPr fitToPage="1"/>
  </sheetPr>
  <dimension ref="A1:G34"/>
  <sheetViews>
    <sheetView showGridLines="0" topLeftCell="C1" zoomScaleNormal="100" workbookViewId="0">
      <selection activeCell="C1" sqref="C1:D1"/>
    </sheetView>
  </sheetViews>
  <sheetFormatPr defaultColWidth="0" defaultRowHeight="15" zeroHeight="1" x14ac:dyDescent="0.25"/>
  <cols>
    <col min="1" max="2" width="0" style="11" hidden="1" customWidth="1"/>
    <col min="3" max="3" width="5.140625" style="11" customWidth="1"/>
    <col min="4" max="4" width="83.28515625" style="17" customWidth="1"/>
    <col min="5" max="5" width="19.5703125" style="11" customWidth="1"/>
    <col min="6" max="6" width="6.28515625" style="11" customWidth="1"/>
    <col min="7" max="7" width="13.28515625" style="11" hidden="1" customWidth="1"/>
    <col min="8" max="16384" width="9.140625" style="11" hidden="1"/>
  </cols>
  <sheetData>
    <row r="1" spans="1:5" x14ac:dyDescent="0.25">
      <c r="C1" s="81" t="s">
        <v>604</v>
      </c>
      <c r="D1" s="81"/>
    </row>
    <row r="2" spans="1:5" x14ac:dyDescent="0.25"/>
    <row r="3" spans="1:5" x14ac:dyDescent="0.25"/>
    <row r="4" spans="1:5" ht="25.5" customHeight="1" x14ac:dyDescent="0.25">
      <c r="C4" s="88" t="s">
        <v>812</v>
      </c>
      <c r="D4" s="89"/>
      <c r="E4" s="89"/>
    </row>
    <row r="5" spans="1:5" ht="15" customHeight="1" x14ac:dyDescent="0.25">
      <c r="C5" s="80" t="s">
        <v>187</v>
      </c>
      <c r="D5" s="80"/>
      <c r="E5" s="80"/>
    </row>
    <row r="6" spans="1:5" ht="43.5" customHeight="1" x14ac:dyDescent="0.25">
      <c r="A6" s="14" t="s">
        <v>245</v>
      </c>
      <c r="C6" s="1"/>
      <c r="D6" s="5"/>
      <c r="E6" s="2" t="s">
        <v>766</v>
      </c>
    </row>
    <row r="7" spans="1:5" ht="15" customHeight="1" x14ac:dyDescent="0.25">
      <c r="A7" s="14"/>
      <c r="B7" s="11" t="s">
        <v>769</v>
      </c>
      <c r="C7" s="1"/>
      <c r="D7" s="5" t="s">
        <v>767</v>
      </c>
      <c r="E7" s="2"/>
    </row>
    <row r="8" spans="1:5" ht="15" customHeight="1" x14ac:dyDescent="0.25">
      <c r="A8" s="8" t="s">
        <v>770</v>
      </c>
      <c r="B8" s="11" t="str">
        <f>"Akt_"&amp;A8&amp;"_"&amp;$B$7</f>
        <v>Akt_GGB_UL</v>
      </c>
      <c r="C8" s="1" t="s">
        <v>5</v>
      </c>
      <c r="D8" s="15" t="s">
        <v>768</v>
      </c>
      <c r="E8" s="13">
        <v>61518366</v>
      </c>
    </row>
    <row r="9" spans="1:5" ht="15" customHeight="1" x14ac:dyDescent="0.25">
      <c r="A9" s="8" t="s">
        <v>772</v>
      </c>
      <c r="B9" s="11" t="str">
        <f t="shared" ref="B9:B33" si="0">"Akt_"&amp;A9&amp;"_"&amp;$B$7</f>
        <v>Akt_GNK_UL</v>
      </c>
      <c r="C9" s="1" t="s">
        <v>6</v>
      </c>
      <c r="D9" s="15" t="s">
        <v>771</v>
      </c>
      <c r="E9" s="13">
        <v>91859807</v>
      </c>
    </row>
    <row r="10" spans="1:5" ht="15" customHeight="1" x14ac:dyDescent="0.25">
      <c r="A10" s="8" t="s">
        <v>774</v>
      </c>
      <c r="B10" s="11" t="str">
        <f t="shared" si="0"/>
        <v>Akt_GUK_UL</v>
      </c>
      <c r="C10" s="1" t="s">
        <v>7</v>
      </c>
      <c r="D10" s="15" t="s">
        <v>773</v>
      </c>
      <c r="E10" s="13">
        <v>57622062</v>
      </c>
    </row>
    <row r="11" spans="1:5" ht="15" customHeight="1" x14ac:dyDescent="0.25">
      <c r="A11" s="8" t="s">
        <v>776</v>
      </c>
      <c r="B11" s="11" t="str">
        <f t="shared" si="0"/>
        <v>Akt_GKtot_UL</v>
      </c>
      <c r="C11" s="4" t="s">
        <v>8</v>
      </c>
      <c r="D11" s="5" t="s">
        <v>775</v>
      </c>
      <c r="E11" s="13">
        <v>149481869</v>
      </c>
    </row>
    <row r="12" spans="1:5" ht="15" customHeight="1" x14ac:dyDescent="0.25">
      <c r="A12" s="8" t="s">
        <v>778</v>
      </c>
      <c r="B12" s="11" t="str">
        <f t="shared" si="0"/>
        <v>Akt_GSO_UL</v>
      </c>
      <c r="C12" s="1" t="s">
        <v>9</v>
      </c>
      <c r="D12" s="15" t="s">
        <v>777</v>
      </c>
      <c r="E12" s="13">
        <v>343184615</v>
      </c>
    </row>
    <row r="13" spans="1:5" ht="15" customHeight="1" x14ac:dyDescent="0.25">
      <c r="A13" s="8" t="s">
        <v>780</v>
      </c>
      <c r="B13" s="11" t="str">
        <f t="shared" si="0"/>
        <v>Akt_GiO_UL</v>
      </c>
      <c r="C13" s="1" t="s">
        <v>10</v>
      </c>
      <c r="D13" s="15" t="s">
        <v>779</v>
      </c>
      <c r="E13" s="13">
        <v>18317942</v>
      </c>
    </row>
    <row r="14" spans="1:5" ht="15" customHeight="1" x14ac:dyDescent="0.25">
      <c r="A14" s="8" t="s">
        <v>782</v>
      </c>
      <c r="B14" s="11" t="str">
        <f t="shared" si="0"/>
        <v>Akt_GKO_UL</v>
      </c>
      <c r="C14" s="1" t="s">
        <v>11</v>
      </c>
      <c r="D14" s="15" t="s">
        <v>781</v>
      </c>
      <c r="E14" s="13">
        <v>119349006</v>
      </c>
    </row>
    <row r="15" spans="1:5" ht="15" customHeight="1" x14ac:dyDescent="0.25">
      <c r="A15" s="8" t="s">
        <v>784</v>
      </c>
      <c r="B15" s="11" t="str">
        <f t="shared" si="0"/>
        <v>Akt_GUL_UL</v>
      </c>
      <c r="C15" s="1" t="s">
        <v>12</v>
      </c>
      <c r="D15" s="15" t="s">
        <v>783</v>
      </c>
      <c r="E15" s="13">
        <v>11196921</v>
      </c>
    </row>
    <row r="16" spans="1:5" ht="15" customHeight="1" x14ac:dyDescent="0.25">
      <c r="A16" s="8" t="s">
        <v>786</v>
      </c>
      <c r="B16" s="11" t="str">
        <f t="shared" si="0"/>
        <v>Akt_GouTot_UL</v>
      </c>
      <c r="C16" s="4" t="s">
        <v>13</v>
      </c>
      <c r="D16" s="5" t="s">
        <v>785</v>
      </c>
      <c r="E16" s="13">
        <v>492048483</v>
      </c>
    </row>
    <row r="17" spans="1:5" ht="15" customHeight="1" x14ac:dyDescent="0.25">
      <c r="A17" s="8" t="s">
        <v>788</v>
      </c>
      <c r="B17" s="11" t="str">
        <f t="shared" si="0"/>
        <v>Akt_Gdv_UL</v>
      </c>
      <c r="C17" s="1" t="s">
        <v>14</v>
      </c>
      <c r="D17" s="15" t="s">
        <v>787</v>
      </c>
      <c r="E17" s="13">
        <v>4162029</v>
      </c>
    </row>
    <row r="18" spans="1:5" ht="15" customHeight="1" x14ac:dyDescent="0.25">
      <c r="A18" s="8" t="s">
        <v>790</v>
      </c>
      <c r="B18" s="11" t="str">
        <f t="shared" si="0"/>
        <v>Akt_Gxi_UL</v>
      </c>
      <c r="C18" s="1" t="s">
        <v>15</v>
      </c>
      <c r="D18" s="15" t="s">
        <v>789</v>
      </c>
      <c r="E18" s="13">
        <v>-7957957</v>
      </c>
    </row>
    <row r="19" spans="1:5" ht="15" customHeight="1" x14ac:dyDescent="0.25">
      <c r="A19" s="8" t="s">
        <v>792</v>
      </c>
      <c r="B19" s="11" t="str">
        <f t="shared" si="0"/>
        <v>Akt_Gafi_UL</v>
      </c>
      <c r="C19" s="1" t="s">
        <v>16</v>
      </c>
      <c r="D19" s="15" t="s">
        <v>791</v>
      </c>
      <c r="E19" s="13">
        <v>39736746</v>
      </c>
    </row>
    <row r="20" spans="1:5" ht="15" customHeight="1" x14ac:dyDescent="0.25">
      <c r="A20" s="8"/>
      <c r="C20" s="21"/>
      <c r="D20" s="21"/>
      <c r="E20" s="2"/>
    </row>
    <row r="21" spans="1:5" x14ac:dyDescent="0.25">
      <c r="A21" s="8"/>
      <c r="C21" s="22"/>
      <c r="D21" s="5" t="s">
        <v>793</v>
      </c>
      <c r="E21" s="2"/>
    </row>
    <row r="22" spans="1:5" x14ac:dyDescent="0.25">
      <c r="A22" s="8" t="s">
        <v>794</v>
      </c>
      <c r="B22" s="11" t="str">
        <f t="shared" si="0"/>
        <v>Akt_MGB_UL</v>
      </c>
      <c r="C22" s="1" t="s">
        <v>17</v>
      </c>
      <c r="D22" s="15" t="s">
        <v>768</v>
      </c>
      <c r="E22" s="13">
        <v>74026294</v>
      </c>
    </row>
    <row r="23" spans="1:5" x14ac:dyDescent="0.25">
      <c r="A23" s="8" t="s">
        <v>795</v>
      </c>
      <c r="B23" s="11" t="str">
        <f t="shared" si="0"/>
        <v>Akt_MNK_UL</v>
      </c>
      <c r="C23" s="1" t="s">
        <v>18</v>
      </c>
      <c r="D23" s="15" t="s">
        <v>771</v>
      </c>
      <c r="E23" s="13">
        <v>279265331</v>
      </c>
    </row>
    <row r="24" spans="1:5" x14ac:dyDescent="0.25">
      <c r="A24" s="8" t="s">
        <v>796</v>
      </c>
      <c r="B24" s="11" t="str">
        <f t="shared" si="0"/>
        <v>Akt_MUK_UL</v>
      </c>
      <c r="C24" s="1" t="s">
        <v>19</v>
      </c>
      <c r="D24" s="15" t="s">
        <v>773</v>
      </c>
      <c r="E24" s="13">
        <v>120486184</v>
      </c>
    </row>
    <row r="25" spans="1:5" x14ac:dyDescent="0.25">
      <c r="A25" s="8" t="s">
        <v>798</v>
      </c>
      <c r="B25" s="11" t="str">
        <f t="shared" si="0"/>
        <v>Akt_MKtot_UL</v>
      </c>
      <c r="C25" s="1" t="s">
        <v>20</v>
      </c>
      <c r="D25" s="5" t="s">
        <v>797</v>
      </c>
      <c r="E25" s="13">
        <v>399751516</v>
      </c>
    </row>
    <row r="26" spans="1:5" x14ac:dyDescent="0.25">
      <c r="A26" s="8" t="s">
        <v>799</v>
      </c>
      <c r="B26" s="11" t="str">
        <f t="shared" si="0"/>
        <v>Akt_MSO_UL</v>
      </c>
      <c r="C26" s="1" t="s">
        <v>21</v>
      </c>
      <c r="D26" s="15" t="s">
        <v>777</v>
      </c>
      <c r="E26" s="13">
        <v>199781732</v>
      </c>
    </row>
    <row r="27" spans="1:5" x14ac:dyDescent="0.25">
      <c r="A27" s="8" t="s">
        <v>800</v>
      </c>
      <c r="B27" s="11" t="str">
        <f t="shared" si="0"/>
        <v>Akt_MiO_UL</v>
      </c>
      <c r="C27" s="1" t="s">
        <v>22</v>
      </c>
      <c r="D27" s="15" t="s">
        <v>779</v>
      </c>
      <c r="E27" s="13">
        <v>23796157</v>
      </c>
    </row>
    <row r="28" spans="1:5" x14ac:dyDescent="0.25">
      <c r="A28" s="8" t="s">
        <v>801</v>
      </c>
      <c r="B28" s="11" t="str">
        <f t="shared" si="0"/>
        <v>Akt_MKO_UL</v>
      </c>
      <c r="C28" s="1" t="s">
        <v>23</v>
      </c>
      <c r="D28" s="15" t="s">
        <v>781</v>
      </c>
      <c r="E28" s="13">
        <v>136839123</v>
      </c>
    </row>
    <row r="29" spans="1:5" x14ac:dyDescent="0.25">
      <c r="A29" s="8" t="s">
        <v>802</v>
      </c>
      <c r="B29" s="11" t="str">
        <f t="shared" si="0"/>
        <v>Akt_MUL_UL</v>
      </c>
      <c r="C29" s="1" t="s">
        <v>24</v>
      </c>
      <c r="D29" s="15" t="s">
        <v>783</v>
      </c>
      <c r="E29" s="13">
        <v>9164959</v>
      </c>
    </row>
    <row r="30" spans="1:5" x14ac:dyDescent="0.25">
      <c r="A30" s="8" t="s">
        <v>804</v>
      </c>
      <c r="B30" s="11" t="str">
        <f t="shared" si="0"/>
        <v>Akt_MouTot_UL</v>
      </c>
      <c r="C30" s="1" t="s">
        <v>25</v>
      </c>
      <c r="D30" s="5" t="s">
        <v>803</v>
      </c>
      <c r="E30" s="13">
        <v>369581971</v>
      </c>
    </row>
    <row r="31" spans="1:5" x14ac:dyDescent="0.25">
      <c r="A31" s="8" t="s">
        <v>805</v>
      </c>
      <c r="B31" s="11" t="str">
        <f t="shared" si="0"/>
        <v>Akt_Mdv_UL</v>
      </c>
      <c r="C31" s="1" t="s">
        <v>26</v>
      </c>
      <c r="D31" s="15" t="s">
        <v>787</v>
      </c>
      <c r="E31" s="13">
        <v>2070738</v>
      </c>
    </row>
    <row r="32" spans="1:5" x14ac:dyDescent="0.25">
      <c r="A32" s="8" t="s">
        <v>806</v>
      </c>
      <c r="B32" s="11" t="str">
        <f t="shared" si="0"/>
        <v>Akt_Mxi_UL</v>
      </c>
      <c r="C32" s="1" t="s">
        <v>27</v>
      </c>
      <c r="D32" s="15" t="s">
        <v>789</v>
      </c>
      <c r="E32" s="13">
        <v>38942795</v>
      </c>
    </row>
    <row r="33" spans="1:5" ht="15" customHeight="1" x14ac:dyDescent="0.25">
      <c r="A33" s="8" t="s">
        <v>807</v>
      </c>
      <c r="B33" s="11" t="str">
        <f t="shared" si="0"/>
        <v>Akt_Mafi_UL</v>
      </c>
      <c r="C33" s="1" t="s">
        <v>28</v>
      </c>
      <c r="D33" s="15" t="s">
        <v>791</v>
      </c>
      <c r="E33" s="13">
        <v>-2113316</v>
      </c>
    </row>
    <row r="34" spans="1:5" x14ac:dyDescent="0.25"/>
  </sheetData>
  <sheetProtection algorithmName="SHA-512" hashValue="AUpIQeXng6jehSRyHPDdpwqRayl3VQsgGIYbkoYOWgJ0xBht1LrZ+DnPkvqBCD6GYIlFGmGZuqOQv2bS9F7MoA==" saltValue="vKyCihf3KGxjd+Kplx2bNQ==" spinCount="100000" sheet="1" objects="1" scenarios="1"/>
  <mergeCells count="3">
    <mergeCell ref="C4:E4"/>
    <mergeCell ref="C5:E5"/>
    <mergeCell ref="C1:D1"/>
  </mergeCells>
  <hyperlinks>
    <hyperlink ref="C1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scale="80" orientation="portrait" r:id="rId1"/>
  <headerFooter>
    <oddHeader>&amp;C&amp;G</oddHeader>
  </headerFooter>
  <ignoredErrors>
    <ignoredError sqref="C5" numberStoredAsText="1"/>
  </ignoredErrors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  <pageSetUpPr fitToPage="1"/>
  </sheetPr>
  <dimension ref="A1:F19"/>
  <sheetViews>
    <sheetView showGridLines="0" topLeftCell="C1" zoomScaleNormal="100" workbookViewId="0">
      <selection activeCell="C1" sqref="C1:D1"/>
    </sheetView>
  </sheetViews>
  <sheetFormatPr defaultColWidth="0" defaultRowHeight="15" zeroHeight="1" x14ac:dyDescent="0.25"/>
  <cols>
    <col min="1" max="2" width="0" style="11" hidden="1" customWidth="1"/>
    <col min="3" max="3" width="5" style="11" customWidth="1"/>
    <col min="4" max="4" width="77.7109375" style="17" customWidth="1"/>
    <col min="5" max="5" width="14.28515625" style="11" customWidth="1"/>
    <col min="6" max="6" width="9.140625" style="11" customWidth="1"/>
    <col min="7" max="16384" width="9.140625" style="11" hidden="1"/>
  </cols>
  <sheetData>
    <row r="1" spans="1:6" x14ac:dyDescent="0.25">
      <c r="C1" s="81" t="s">
        <v>604</v>
      </c>
      <c r="D1" s="81"/>
    </row>
    <row r="2" spans="1:6" x14ac:dyDescent="0.25"/>
    <row r="3" spans="1:6" x14ac:dyDescent="0.25"/>
    <row r="4" spans="1:6" ht="23.25" x14ac:dyDescent="0.25">
      <c r="C4" s="90" t="s">
        <v>813</v>
      </c>
      <c r="D4" s="91"/>
      <c r="E4" s="91"/>
    </row>
    <row r="5" spans="1:6" ht="15" customHeight="1" x14ac:dyDescent="0.25">
      <c r="C5" s="85" t="s">
        <v>187</v>
      </c>
      <c r="D5" s="86"/>
      <c r="E5" s="87"/>
    </row>
    <row r="6" spans="1:6" ht="22.5" customHeight="1" x14ac:dyDescent="0.25">
      <c r="B6" s="8" t="s">
        <v>733</v>
      </c>
      <c r="C6" s="1"/>
      <c r="D6" s="5"/>
      <c r="E6" s="2" t="s">
        <v>671</v>
      </c>
    </row>
    <row r="7" spans="1:6" ht="15" customHeight="1" x14ac:dyDescent="0.25">
      <c r="A7" s="3" t="s">
        <v>715</v>
      </c>
      <c r="B7" s="11" t="str">
        <f>"FpD_"&amp;$B$6&amp;"_"&amp;A7</f>
        <v>FpD_SDo_ProS</v>
      </c>
      <c r="C7" s="1" t="s">
        <v>5</v>
      </c>
      <c r="D7" s="15" t="s">
        <v>714</v>
      </c>
      <c r="E7" s="13">
        <v>-245623</v>
      </c>
      <c r="F7" s="20"/>
    </row>
    <row r="8" spans="1:6" ht="15" customHeight="1" x14ac:dyDescent="0.25">
      <c r="A8" s="3" t="s">
        <v>717</v>
      </c>
      <c r="B8" s="11" t="str">
        <f t="shared" ref="B8:B17" si="0">"FpD_"&amp;$B$6&amp;"_"&amp;A8</f>
        <v>FpD_SDo_ProF</v>
      </c>
      <c r="C8" s="1" t="s">
        <v>6</v>
      </c>
      <c r="D8" s="15" t="s">
        <v>716</v>
      </c>
      <c r="E8" s="13">
        <v>-155783</v>
      </c>
    </row>
    <row r="9" spans="1:6" ht="15" customHeight="1" x14ac:dyDescent="0.25">
      <c r="A9" s="3" t="s">
        <v>719</v>
      </c>
      <c r="B9" s="11" t="str">
        <f t="shared" si="0"/>
        <v>FpD_SDo_Pudg</v>
      </c>
      <c r="C9" s="1" t="s">
        <v>7</v>
      </c>
      <c r="D9" s="15" t="s">
        <v>718</v>
      </c>
      <c r="E9" s="13">
        <v>-2384698</v>
      </c>
    </row>
    <row r="10" spans="1:6" ht="15" customHeight="1" x14ac:dyDescent="0.25">
      <c r="A10" s="3" t="s">
        <v>721</v>
      </c>
      <c r="B10" s="11" t="str">
        <f t="shared" si="0"/>
        <v>FpD_SDo_Adm</v>
      </c>
      <c r="C10" s="1" t="s">
        <v>8</v>
      </c>
      <c r="D10" s="15" t="s">
        <v>720</v>
      </c>
      <c r="E10" s="13">
        <v>-304084</v>
      </c>
    </row>
    <row r="11" spans="1:6" ht="15" customHeight="1" x14ac:dyDescent="0.25">
      <c r="A11" s="3" t="s">
        <v>723</v>
      </c>
      <c r="B11" s="11" t="str">
        <f t="shared" si="0"/>
        <v>FpD_SDo_HL</v>
      </c>
      <c r="C11" s="1" t="s">
        <v>9</v>
      </c>
      <c r="D11" s="15" t="s">
        <v>722</v>
      </c>
      <c r="E11" s="13">
        <v>-28092</v>
      </c>
    </row>
    <row r="12" spans="1:6" ht="15" customHeight="1" x14ac:dyDescent="0.25">
      <c r="A12" s="3" t="s">
        <v>725</v>
      </c>
      <c r="B12" s="11" t="str">
        <f t="shared" si="0"/>
        <v>FpD_SDo_Domk</v>
      </c>
      <c r="C12" s="1" t="s">
        <v>10</v>
      </c>
      <c r="D12" s="15" t="s">
        <v>724</v>
      </c>
      <c r="E12" s="13">
        <v>9275</v>
      </c>
    </row>
    <row r="13" spans="1:6" ht="15" customHeight="1" x14ac:dyDescent="0.25">
      <c r="A13" s="3" t="s">
        <v>727</v>
      </c>
      <c r="B13" s="11" t="str">
        <f t="shared" si="0"/>
        <v>FpD_SDo_Ans</v>
      </c>
      <c r="C13" s="1" t="s">
        <v>11</v>
      </c>
      <c r="D13" s="15" t="s">
        <v>726</v>
      </c>
      <c r="E13" s="13">
        <v>706</v>
      </c>
    </row>
    <row r="14" spans="1:6" ht="15" customHeight="1" x14ac:dyDescent="0.25">
      <c r="A14" s="3" t="s">
        <v>386</v>
      </c>
      <c r="B14" s="11" t="str">
        <f t="shared" si="0"/>
        <v>FpD_SDo_Xomk</v>
      </c>
      <c r="C14" s="1" t="s">
        <v>12</v>
      </c>
      <c r="D14" s="15" t="s">
        <v>728</v>
      </c>
      <c r="E14" s="13">
        <v>-1123037</v>
      </c>
    </row>
    <row r="15" spans="1:6" ht="15" customHeight="1" x14ac:dyDescent="0.25">
      <c r="A15" s="3" t="s">
        <v>729</v>
      </c>
      <c r="B15" s="11" t="str">
        <f t="shared" si="0"/>
        <v>FpD_SDo_ReTv</v>
      </c>
      <c r="C15" s="1" t="s">
        <v>13</v>
      </c>
      <c r="D15" s="15" t="s">
        <v>58</v>
      </c>
      <c r="E15" s="13">
        <v>410789</v>
      </c>
    </row>
    <row r="16" spans="1:6" ht="15" customHeight="1" x14ac:dyDescent="0.25">
      <c r="A16" s="3" t="s">
        <v>730</v>
      </c>
      <c r="B16" s="11" t="str">
        <f t="shared" si="0"/>
        <v>FpD_SDo_PGGf</v>
      </c>
      <c r="C16" s="1" t="s">
        <v>14</v>
      </c>
      <c r="D16" s="15" t="s">
        <v>93</v>
      </c>
      <c r="E16" s="13">
        <v>3013</v>
      </c>
    </row>
    <row r="17" spans="1:5" ht="27.75" customHeight="1" x14ac:dyDescent="0.25">
      <c r="A17" s="3" t="s">
        <v>732</v>
      </c>
      <c r="B17" s="11" t="str">
        <f t="shared" si="0"/>
        <v>FpD_SDo_Otot</v>
      </c>
      <c r="C17" s="4" t="s">
        <v>15</v>
      </c>
      <c r="D17" s="5" t="s">
        <v>731</v>
      </c>
      <c r="E17" s="13">
        <v>-3817534</v>
      </c>
    </row>
    <row r="18" spans="1:5" x14ac:dyDescent="0.25"/>
    <row r="19" spans="1:5" hidden="1" x14ac:dyDescent="0.25">
      <c r="D19" s="14"/>
    </row>
  </sheetData>
  <sheetProtection algorithmName="SHA-512" hashValue="RElfKzTYTw5vWkMFaeyO/FMSjzOIu33yuJIpXQrcNlirQ3q4sCkdb/5aFmDyiReJorXg1oNQWfHRKaBNmjCTMw==" saltValue="uMf5DtkcLGJ34lJ/PIOAkA==" spinCount="100000" sheet="1" objects="1" scenarios="1"/>
  <mergeCells count="3">
    <mergeCell ref="C4:E4"/>
    <mergeCell ref="C5:E5"/>
    <mergeCell ref="C1:D1"/>
  </mergeCells>
  <hyperlinks>
    <hyperlink ref="C1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scale="90" orientation="portrait" r:id="rId1"/>
  <headerFooter>
    <oddHeader>&amp;C&amp;G</oddHeader>
  </headerFooter>
  <ignoredErrors>
    <ignoredError sqref="C5" numberStoredAsText="1"/>
  </ignoredErrors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  <pageSetUpPr fitToPage="1"/>
  </sheetPr>
  <dimension ref="A1:F27"/>
  <sheetViews>
    <sheetView showGridLines="0" topLeftCell="C1" zoomScaleNormal="100" workbookViewId="0">
      <selection activeCell="C1" sqref="C1:D1"/>
    </sheetView>
  </sheetViews>
  <sheetFormatPr defaultColWidth="0" defaultRowHeight="15" zeroHeight="1" x14ac:dyDescent="0.25"/>
  <cols>
    <col min="1" max="2" width="0" style="11" hidden="1" customWidth="1"/>
    <col min="3" max="3" width="5" style="11" customWidth="1"/>
    <col min="4" max="4" width="77.7109375" style="17" customWidth="1"/>
    <col min="5" max="5" width="15.7109375" style="11" customWidth="1"/>
    <col min="6" max="6" width="9.140625" style="11" customWidth="1"/>
    <col min="7" max="16384" width="9.140625" style="11" hidden="1"/>
  </cols>
  <sheetData>
    <row r="1" spans="1:5" x14ac:dyDescent="0.25">
      <c r="C1" s="81" t="s">
        <v>604</v>
      </c>
      <c r="D1" s="81"/>
    </row>
    <row r="2" spans="1:5" x14ac:dyDescent="0.25"/>
    <row r="3" spans="1:5" x14ac:dyDescent="0.25"/>
    <row r="4" spans="1:5" ht="25.5" customHeight="1" x14ac:dyDescent="0.25">
      <c r="C4" s="90" t="s">
        <v>814</v>
      </c>
      <c r="D4" s="91"/>
      <c r="E4" s="91"/>
    </row>
    <row r="5" spans="1:5" ht="15.75" customHeight="1" x14ac:dyDescent="0.25">
      <c r="C5" s="85" t="s">
        <v>734</v>
      </c>
      <c r="D5" s="86"/>
      <c r="E5" s="87"/>
    </row>
    <row r="6" spans="1:5" ht="22.5" customHeight="1" x14ac:dyDescent="0.25">
      <c r="C6" s="1"/>
      <c r="D6" s="5"/>
      <c r="E6" s="2" t="s">
        <v>671</v>
      </c>
    </row>
    <row r="7" spans="1:5" ht="15" customHeight="1" x14ac:dyDescent="0.25">
      <c r="B7" s="8" t="s">
        <v>764</v>
      </c>
      <c r="C7" s="1"/>
      <c r="D7" s="5" t="s">
        <v>735</v>
      </c>
      <c r="E7" s="2"/>
    </row>
    <row r="8" spans="1:5" ht="15" customHeight="1" x14ac:dyDescent="0.25">
      <c r="A8" s="3" t="s">
        <v>737</v>
      </c>
      <c r="B8" s="11" t="str">
        <f>"PR_"&amp;$B$7&amp;"_"&amp;A8</f>
        <v>PR_PeRe_GAH</v>
      </c>
      <c r="C8" s="1" t="s">
        <v>5</v>
      </c>
      <c r="D8" s="15" t="s">
        <v>736</v>
      </c>
      <c r="E8" s="13">
        <v>3179</v>
      </c>
    </row>
    <row r="9" spans="1:5" ht="15" customHeight="1" x14ac:dyDescent="0.25">
      <c r="A9" s="15"/>
      <c r="C9" s="1"/>
      <c r="D9" s="15"/>
      <c r="E9" s="15"/>
    </row>
    <row r="10" spans="1:5" ht="15" customHeight="1" x14ac:dyDescent="0.25">
      <c r="A10" s="15"/>
      <c r="C10" s="1"/>
      <c r="D10" s="5" t="s">
        <v>738</v>
      </c>
      <c r="E10" s="15"/>
    </row>
    <row r="11" spans="1:5" ht="15" customHeight="1" x14ac:dyDescent="0.25">
      <c r="A11" s="3" t="s">
        <v>740</v>
      </c>
      <c r="B11" s="11" t="str">
        <f t="shared" ref="B11:B15" si="0">"PR_"&amp;$B$7&amp;"_"&amp;A11</f>
        <v>PR_PeRe_Lon</v>
      </c>
      <c r="C11" s="1" t="s">
        <v>6</v>
      </c>
      <c r="D11" s="15" t="s">
        <v>739</v>
      </c>
      <c r="E11" s="13">
        <v>2338843</v>
      </c>
    </row>
    <row r="12" spans="1:5" ht="15" customHeight="1" x14ac:dyDescent="0.25">
      <c r="A12" s="3" t="s">
        <v>742</v>
      </c>
      <c r="B12" s="11" t="str">
        <f t="shared" si="0"/>
        <v>PR_PeRe_Pen</v>
      </c>
      <c r="C12" s="1" t="s">
        <v>7</v>
      </c>
      <c r="D12" s="15" t="s">
        <v>741</v>
      </c>
      <c r="E12" s="13">
        <v>368700</v>
      </c>
    </row>
    <row r="13" spans="1:5" ht="15" customHeight="1" x14ac:dyDescent="0.25">
      <c r="A13" s="3" t="s">
        <v>744</v>
      </c>
      <c r="B13" s="11" t="str">
        <f t="shared" si="0"/>
        <v>PR_PeRe_SoSi</v>
      </c>
      <c r="C13" s="1" t="s">
        <v>8</v>
      </c>
      <c r="D13" s="15" t="s">
        <v>743</v>
      </c>
      <c r="E13" s="13">
        <v>75743</v>
      </c>
    </row>
    <row r="14" spans="1:5" ht="15" customHeight="1" x14ac:dyDescent="0.25">
      <c r="A14" s="3" t="s">
        <v>746</v>
      </c>
      <c r="B14" s="11" t="str">
        <f t="shared" si="0"/>
        <v>PR_PeRe_Afg</v>
      </c>
      <c r="C14" s="1" t="s">
        <v>9</v>
      </c>
      <c r="D14" s="15" t="s">
        <v>745</v>
      </c>
      <c r="E14" s="13">
        <v>310627</v>
      </c>
    </row>
    <row r="15" spans="1:5" ht="15" customHeight="1" x14ac:dyDescent="0.25">
      <c r="A15" s="3" t="s">
        <v>748</v>
      </c>
      <c r="B15" s="11" t="str">
        <f t="shared" si="0"/>
        <v>PR_PeRe_PuTot</v>
      </c>
      <c r="C15" s="4" t="s">
        <v>10</v>
      </c>
      <c r="D15" s="5" t="s">
        <v>747</v>
      </c>
      <c r="E15" s="13">
        <v>3093913</v>
      </c>
    </row>
    <row r="16" spans="1:5" ht="15" customHeight="1" x14ac:dyDescent="0.25">
      <c r="A16" s="15"/>
      <c r="C16" s="1"/>
      <c r="D16" s="5" t="s">
        <v>749</v>
      </c>
      <c r="E16" s="15"/>
    </row>
    <row r="17" spans="1:5" ht="15" customHeight="1" x14ac:dyDescent="0.25">
      <c r="A17" s="3" t="s">
        <v>751</v>
      </c>
      <c r="B17" s="11" t="str">
        <f>"PR_"&amp;$B$7&amp;"_"&amp;A17</f>
        <v>PR_PeRe_Rep</v>
      </c>
      <c r="C17" s="1" t="s">
        <v>11</v>
      </c>
      <c r="D17" s="15" t="s">
        <v>750</v>
      </c>
      <c r="E17" s="13">
        <v>0</v>
      </c>
    </row>
    <row r="18" spans="1:5" ht="15" customHeight="1" x14ac:dyDescent="0.25">
      <c r="A18" s="3" t="s">
        <v>753</v>
      </c>
      <c r="B18" s="11" t="str">
        <f>"PR_"&amp;$B$7&amp;"_"&amp;A18</f>
        <v>PR_PeRe_Bes</v>
      </c>
      <c r="C18" s="1" t="s">
        <v>12</v>
      </c>
      <c r="D18" s="15" t="s">
        <v>752</v>
      </c>
      <c r="E18" s="13">
        <v>18375</v>
      </c>
    </row>
    <row r="19" spans="1:5" ht="15" customHeight="1" x14ac:dyDescent="0.25">
      <c r="A19" s="3" t="s">
        <v>755</v>
      </c>
      <c r="B19" s="11" t="str">
        <f>"PR_"&amp;$B$7&amp;"_"&amp;A19</f>
        <v>PR_PeRe_Dir</v>
      </c>
      <c r="C19" s="1" t="s">
        <v>13</v>
      </c>
      <c r="D19" s="15" t="s">
        <v>754</v>
      </c>
      <c r="E19" s="13">
        <v>96158</v>
      </c>
    </row>
    <row r="20" spans="1:5" ht="15" customHeight="1" x14ac:dyDescent="0.25">
      <c r="A20" s="15"/>
      <c r="C20" s="1"/>
      <c r="D20" s="5" t="s">
        <v>756</v>
      </c>
      <c r="E20" s="15"/>
    </row>
    <row r="21" spans="1:5" ht="15" customHeight="1" x14ac:dyDescent="0.25">
      <c r="A21" s="3" t="s">
        <v>758</v>
      </c>
      <c r="B21" s="11" t="str">
        <f>"PR_"&amp;$B$7&amp;"_"&amp;A21</f>
        <v>PR_PeRe_TaBes</v>
      </c>
      <c r="C21" s="1" t="s">
        <v>14</v>
      </c>
      <c r="D21" s="15" t="s">
        <v>757</v>
      </c>
      <c r="E21" s="13">
        <v>0</v>
      </c>
    </row>
    <row r="22" spans="1:5" ht="15" customHeight="1" x14ac:dyDescent="0.25">
      <c r="A22" s="15"/>
      <c r="C22" s="1"/>
      <c r="D22" s="15"/>
      <c r="E22" s="15"/>
    </row>
    <row r="23" spans="1:5" ht="15" customHeight="1" x14ac:dyDescent="0.25">
      <c r="A23" s="15"/>
      <c r="C23" s="1"/>
      <c r="D23" s="5" t="s">
        <v>759</v>
      </c>
      <c r="E23" s="15"/>
    </row>
    <row r="24" spans="1:5" ht="28.5" customHeight="1" x14ac:dyDescent="0.25">
      <c r="A24" s="3" t="s">
        <v>761</v>
      </c>
      <c r="B24" s="11" t="str">
        <f>"PR_"&amp;$B$7&amp;"_"&amp;A24</f>
        <v>PR_PeRe_RhTot</v>
      </c>
      <c r="C24" s="4" t="s">
        <v>21</v>
      </c>
      <c r="D24" s="5" t="s">
        <v>760</v>
      </c>
      <c r="E24" s="13">
        <v>28933</v>
      </c>
    </row>
    <row r="25" spans="1:5" ht="15" customHeight="1" x14ac:dyDescent="0.25">
      <c r="A25" s="3" t="s">
        <v>763</v>
      </c>
      <c r="B25" s="11" t="str">
        <f>"PR_"&amp;$B$7&amp;"_"&amp;A25</f>
        <v>PR_PeRe_XyTot</v>
      </c>
      <c r="C25" s="4" t="s">
        <v>22</v>
      </c>
      <c r="D25" s="5" t="s">
        <v>762</v>
      </c>
      <c r="E25" s="13">
        <v>15993</v>
      </c>
    </row>
    <row r="26" spans="1:5" x14ac:dyDescent="0.25"/>
    <row r="27" spans="1:5" hidden="1" x14ac:dyDescent="0.25">
      <c r="D27" s="14"/>
    </row>
  </sheetData>
  <sheetProtection algorithmName="SHA-512" hashValue="zL4Qtj5ohHSUYWmSSHHwKqqKY93jPofi5y8fl20us9UxZc7Evdf10BMLcKbHNpnbT9HhSZ4+qXAI01AU4IbWxQ==" saltValue="YKPLyKS0kOSJdDsNOylshQ==" spinCount="100000" sheet="1" objects="1" scenarios="1"/>
  <mergeCells count="3">
    <mergeCell ref="C4:E4"/>
    <mergeCell ref="C5:E5"/>
    <mergeCell ref="C1:D1"/>
  </mergeCells>
  <hyperlinks>
    <hyperlink ref="C1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scale="88" orientation="portrait" r:id="rId1"/>
  <headerFooter>
    <oddHeader>&amp;C&amp;G</oddHead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  <pageSetUpPr fitToPage="1"/>
  </sheetPr>
  <dimension ref="A1:L20"/>
  <sheetViews>
    <sheetView showGridLines="0" topLeftCell="B1" zoomScaleNormal="100" workbookViewId="0">
      <selection activeCell="B1" sqref="B1:C1"/>
    </sheetView>
  </sheetViews>
  <sheetFormatPr defaultColWidth="0" defaultRowHeight="15" zeroHeight="1" x14ac:dyDescent="0.25"/>
  <cols>
    <col min="1" max="1" width="0" style="11" hidden="1" customWidth="1"/>
    <col min="2" max="2" width="5.140625" style="11" customWidth="1"/>
    <col min="3" max="3" width="42" style="17" customWidth="1"/>
    <col min="4" max="11" width="19.85546875" style="11" customWidth="1"/>
    <col min="12" max="12" width="9.140625" style="11" customWidth="1"/>
    <col min="13" max="16384" width="9.140625" style="11" hidden="1"/>
  </cols>
  <sheetData>
    <row r="1" spans="1:11" x14ac:dyDescent="0.25">
      <c r="B1" s="81" t="s">
        <v>604</v>
      </c>
      <c r="C1" s="81"/>
    </row>
    <row r="2" spans="1:11" x14ac:dyDescent="0.25"/>
    <row r="3" spans="1:11" x14ac:dyDescent="0.25"/>
    <row r="4" spans="1:11" ht="23.25" x14ac:dyDescent="0.25">
      <c r="B4" s="88" t="s">
        <v>820</v>
      </c>
      <c r="C4" s="89"/>
      <c r="D4" s="89"/>
      <c r="E4" s="89"/>
      <c r="F4" s="89"/>
      <c r="G4" s="9"/>
      <c r="H4" s="9"/>
      <c r="I4" s="9"/>
      <c r="J4" s="9"/>
      <c r="K4" s="9"/>
    </row>
    <row r="5" spans="1:11" ht="15" customHeight="1" x14ac:dyDescent="0.25">
      <c r="B5" s="85" t="s">
        <v>607</v>
      </c>
      <c r="C5" s="86"/>
      <c r="D5" s="86"/>
      <c r="E5" s="86"/>
      <c r="F5" s="86"/>
      <c r="G5" s="9"/>
      <c r="H5" s="9"/>
      <c r="I5" s="9"/>
      <c r="J5" s="9"/>
      <c r="K5" s="9"/>
    </row>
    <row r="6" spans="1:11" ht="66" customHeight="1" x14ac:dyDescent="0.25">
      <c r="B6" s="1"/>
      <c r="C6" s="5"/>
      <c r="D6" s="2" t="s">
        <v>608</v>
      </c>
      <c r="E6" s="2" t="s">
        <v>609</v>
      </c>
      <c r="F6" s="2" t="s">
        <v>610</v>
      </c>
      <c r="G6" s="2" t="s">
        <v>632</v>
      </c>
      <c r="H6" s="2" t="s">
        <v>633</v>
      </c>
      <c r="I6" s="2" t="s">
        <v>634</v>
      </c>
      <c r="J6" s="2" t="s">
        <v>635</v>
      </c>
      <c r="K6" s="2" t="s">
        <v>819</v>
      </c>
    </row>
    <row r="7" spans="1:11" ht="16.5" customHeight="1" x14ac:dyDescent="0.25">
      <c r="B7" s="1"/>
      <c r="C7" s="5" t="s">
        <v>611</v>
      </c>
      <c r="D7" s="15"/>
      <c r="E7" s="15"/>
      <c r="F7" s="15"/>
      <c r="G7" s="2"/>
      <c r="H7" s="2"/>
      <c r="I7" s="2"/>
      <c r="J7" s="2"/>
      <c r="K7" s="2"/>
    </row>
    <row r="8" spans="1:11" x14ac:dyDescent="0.25">
      <c r="A8" s="8" t="s">
        <v>616</v>
      </c>
      <c r="B8" s="1" t="s">
        <v>5</v>
      </c>
      <c r="C8" s="15" t="s">
        <v>612</v>
      </c>
      <c r="D8" s="13">
        <v>4845124</v>
      </c>
      <c r="E8" s="13">
        <v>79088614</v>
      </c>
      <c r="F8" s="13">
        <v>8856668</v>
      </c>
      <c r="G8" s="13">
        <v>92790404</v>
      </c>
      <c r="H8" s="13">
        <v>90302414</v>
      </c>
      <c r="I8" s="13">
        <v>2487990</v>
      </c>
      <c r="J8" s="5"/>
      <c r="K8" s="5"/>
    </row>
    <row r="9" spans="1:11" x14ac:dyDescent="0.25">
      <c r="A9" s="8" t="s">
        <v>618</v>
      </c>
      <c r="B9" s="1" t="s">
        <v>6</v>
      </c>
      <c r="C9" s="15" t="s">
        <v>617</v>
      </c>
      <c r="D9" s="13">
        <v>6364880</v>
      </c>
      <c r="E9" s="13">
        <v>55938594</v>
      </c>
      <c r="F9" s="13">
        <v>202</v>
      </c>
      <c r="G9" s="13">
        <v>62303678</v>
      </c>
      <c r="H9" s="13">
        <v>57060176</v>
      </c>
      <c r="I9" s="13">
        <v>5243503</v>
      </c>
      <c r="J9" s="5"/>
      <c r="K9" s="5"/>
    </row>
    <row r="10" spans="1:11" x14ac:dyDescent="0.25">
      <c r="A10" s="8" t="s">
        <v>620</v>
      </c>
      <c r="B10" s="4" t="s">
        <v>7</v>
      </c>
      <c r="C10" s="5" t="s">
        <v>619</v>
      </c>
      <c r="D10" s="13">
        <v>11210004</v>
      </c>
      <c r="E10" s="13">
        <v>135027207</v>
      </c>
      <c r="F10" s="13">
        <v>8856870</v>
      </c>
      <c r="G10" s="13">
        <v>155094082</v>
      </c>
      <c r="H10" s="13">
        <v>147362590</v>
      </c>
      <c r="I10" s="13">
        <v>7731492</v>
      </c>
      <c r="J10" s="13">
        <v>715126</v>
      </c>
      <c r="K10" s="13">
        <v>155809208</v>
      </c>
    </row>
    <row r="11" spans="1:11" x14ac:dyDescent="0.25">
      <c r="A11" s="8"/>
      <c r="B11" s="1"/>
      <c r="C11" s="5" t="s">
        <v>621</v>
      </c>
      <c r="D11" s="5"/>
      <c r="E11" s="5"/>
      <c r="F11" s="5"/>
      <c r="G11" s="5"/>
      <c r="H11" s="5"/>
      <c r="I11" s="5"/>
      <c r="J11" s="5"/>
      <c r="K11" s="5"/>
    </row>
    <row r="12" spans="1:11" ht="15" customHeight="1" x14ac:dyDescent="0.25">
      <c r="A12" s="8" t="s">
        <v>623</v>
      </c>
      <c r="B12" s="1" t="s">
        <v>8</v>
      </c>
      <c r="C12" s="15" t="s">
        <v>622</v>
      </c>
      <c r="D12" s="13">
        <v>3340273</v>
      </c>
      <c r="E12" s="13">
        <v>21305430</v>
      </c>
      <c r="F12" s="13">
        <v>6595083</v>
      </c>
      <c r="G12" s="13">
        <v>31240787</v>
      </c>
      <c r="H12" s="13">
        <v>31240787</v>
      </c>
      <c r="I12" s="13">
        <v>0</v>
      </c>
      <c r="J12" s="5"/>
      <c r="K12" s="5"/>
    </row>
    <row r="13" spans="1:11" ht="15" customHeight="1" x14ac:dyDescent="0.25">
      <c r="A13" s="8" t="s">
        <v>625</v>
      </c>
      <c r="B13" s="1" t="s">
        <v>9</v>
      </c>
      <c r="C13" s="15" t="s">
        <v>624</v>
      </c>
      <c r="D13" s="13">
        <v>1515601</v>
      </c>
      <c r="E13" s="13">
        <v>1029818</v>
      </c>
      <c r="F13" s="13">
        <v>1754623</v>
      </c>
      <c r="G13" s="13">
        <v>4300042</v>
      </c>
      <c r="H13" s="13">
        <v>4300042</v>
      </c>
      <c r="I13" s="13">
        <v>0</v>
      </c>
      <c r="J13" s="5"/>
      <c r="K13" s="5"/>
    </row>
    <row r="14" spans="1:11" ht="25.5" x14ac:dyDescent="0.25">
      <c r="A14" s="8" t="s">
        <v>627</v>
      </c>
      <c r="B14" s="1" t="s">
        <v>10</v>
      </c>
      <c r="C14" s="15" t="s">
        <v>626</v>
      </c>
      <c r="D14" s="13">
        <v>209346</v>
      </c>
      <c r="E14" s="13">
        <v>1723940</v>
      </c>
      <c r="F14" s="13">
        <v>0</v>
      </c>
      <c r="G14" s="13">
        <v>1933286</v>
      </c>
      <c r="H14" s="13">
        <v>1933286</v>
      </c>
      <c r="I14" s="13">
        <v>0</v>
      </c>
      <c r="J14" s="5"/>
      <c r="K14" s="5"/>
    </row>
    <row r="15" spans="1:11" ht="25.5" x14ac:dyDescent="0.25">
      <c r="A15" s="8" t="s">
        <v>629</v>
      </c>
      <c r="B15" s="1" t="s">
        <v>11</v>
      </c>
      <c r="C15" s="15" t="s">
        <v>628</v>
      </c>
      <c r="D15" s="13">
        <v>6093685</v>
      </c>
      <c r="E15" s="13">
        <v>110968018</v>
      </c>
      <c r="F15" s="13">
        <v>507164</v>
      </c>
      <c r="G15" s="13">
        <v>117568868</v>
      </c>
      <c r="H15" s="13">
        <v>109837375</v>
      </c>
      <c r="I15" s="13">
        <v>7731492</v>
      </c>
      <c r="J15" s="5"/>
      <c r="K15" s="5"/>
    </row>
    <row r="16" spans="1:11" x14ac:dyDescent="0.25">
      <c r="A16" s="8" t="s">
        <v>631</v>
      </c>
      <c r="B16" s="1" t="s">
        <v>12</v>
      </c>
      <c r="C16" s="15" t="s">
        <v>630</v>
      </c>
      <c r="D16" s="13">
        <v>1628224</v>
      </c>
      <c r="E16" s="13">
        <v>3746895</v>
      </c>
      <c r="F16" s="13">
        <v>3640727</v>
      </c>
      <c r="G16" s="13">
        <v>9015846</v>
      </c>
      <c r="H16" s="13">
        <v>8893387</v>
      </c>
      <c r="I16" s="13">
        <v>122459</v>
      </c>
      <c r="J16" s="5"/>
      <c r="K16" s="5"/>
    </row>
    <row r="17" spans="3:11" x14ac:dyDescent="0.25"/>
    <row r="18" spans="3:11" hidden="1" x14ac:dyDescent="0.25">
      <c r="D18" s="17"/>
    </row>
    <row r="19" spans="3:11" hidden="1" x14ac:dyDescent="0.25">
      <c r="C19" s="17" t="s">
        <v>816</v>
      </c>
      <c r="D19" s="23" t="s">
        <v>817</v>
      </c>
      <c r="E19" s="23" t="s">
        <v>817</v>
      </c>
      <c r="F19" s="23" t="s">
        <v>817</v>
      </c>
      <c r="G19" s="23" t="s">
        <v>818</v>
      </c>
      <c r="H19" s="23" t="s">
        <v>818</v>
      </c>
      <c r="I19" s="23" t="s">
        <v>818</v>
      </c>
      <c r="J19" s="23" t="s">
        <v>818</v>
      </c>
      <c r="K19" s="23" t="s">
        <v>818</v>
      </c>
    </row>
    <row r="20" spans="3:11" hidden="1" x14ac:dyDescent="0.25">
      <c r="C20" s="17" t="s">
        <v>815</v>
      </c>
      <c r="D20" s="16" t="s">
        <v>613</v>
      </c>
      <c r="E20" s="16" t="s">
        <v>614</v>
      </c>
      <c r="F20" s="16" t="s">
        <v>615</v>
      </c>
      <c r="G20" s="16" t="s">
        <v>636</v>
      </c>
      <c r="H20" s="16" t="s">
        <v>637</v>
      </c>
      <c r="I20" s="16" t="s">
        <v>638</v>
      </c>
      <c r="J20" s="16" t="s">
        <v>639</v>
      </c>
      <c r="K20" s="16" t="s">
        <v>640</v>
      </c>
    </row>
  </sheetData>
  <sheetProtection algorithmName="SHA-512" hashValue="dn97A/we8l7ELL8AGXepm97Uzy5/sGwy/q7OSg60oOrITO2LVX/vaWKzYHkDtjkWBIOoYlWdh41nVkKDF6ZT1Q==" saltValue="3bAX7ZrqsB3onUmM6O79og==" spinCount="100000" sheet="1" objects="1" scenarios="1"/>
  <mergeCells count="3">
    <mergeCell ref="B4:F4"/>
    <mergeCell ref="B5:F5"/>
    <mergeCell ref="B1:C1"/>
  </mergeCells>
  <hyperlinks>
    <hyperlink ref="B1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scale="63" orientation="landscape" r:id="rId1"/>
  <headerFooter>
    <oddHeader>&amp;C&amp;G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34</vt:i4>
      </vt:variant>
      <vt:variant>
        <vt:lpstr>Navngivne områder</vt:lpstr>
      </vt:variant>
      <vt:variant>
        <vt:i4>40</vt:i4>
      </vt:variant>
    </vt:vector>
  </HeadingPairs>
  <TitlesOfParts>
    <vt:vector size="74" baseType="lpstr">
      <vt:lpstr>Indholdsfortegnelse</vt:lpstr>
      <vt:lpstr>Tabel 1.1</vt:lpstr>
      <vt:lpstr>Tabel 1.2</vt:lpstr>
      <vt:lpstr>Tabel 1.3</vt:lpstr>
      <vt:lpstr>Tabel 1.4</vt:lpstr>
      <vt:lpstr>Tabel 1.5</vt:lpstr>
      <vt:lpstr>Tabel 1.6</vt:lpstr>
      <vt:lpstr>Tabel 1.7</vt:lpstr>
      <vt:lpstr>Tabel 1.8</vt:lpstr>
      <vt:lpstr>Tabel 2.1</vt:lpstr>
      <vt:lpstr>Tabel 2.2</vt:lpstr>
      <vt:lpstr>Tabel 2.3</vt:lpstr>
      <vt:lpstr>Tabel 2.4</vt:lpstr>
      <vt:lpstr>Tabel 2.5</vt:lpstr>
      <vt:lpstr>Tabel 2.6</vt:lpstr>
      <vt:lpstr>Tabel 2.7</vt:lpstr>
      <vt:lpstr>Tabel 2.8</vt:lpstr>
      <vt:lpstr>Tabel 3.1</vt:lpstr>
      <vt:lpstr>Tabel 3.2</vt:lpstr>
      <vt:lpstr>Tabel 3.3</vt:lpstr>
      <vt:lpstr>Tabel 3.4</vt:lpstr>
      <vt:lpstr>Tabel 3.5</vt:lpstr>
      <vt:lpstr>Tabel 3.6</vt:lpstr>
      <vt:lpstr>Tabel 4.1</vt:lpstr>
      <vt:lpstr>Tabel 4.2</vt:lpstr>
      <vt:lpstr>Tabel 4.3</vt:lpstr>
      <vt:lpstr>Tabel 5.1</vt:lpstr>
      <vt:lpstr>Tabel 5.2</vt:lpstr>
      <vt:lpstr>Tabel 5.3</vt:lpstr>
      <vt:lpstr>Tabel 6.1</vt:lpstr>
      <vt:lpstr>Tabel 6.2</vt:lpstr>
      <vt:lpstr>Bilag 7.1</vt:lpstr>
      <vt:lpstr>LIV data</vt:lpstr>
      <vt:lpstr>TPK data</vt:lpstr>
      <vt:lpstr>LivData</vt:lpstr>
      <vt:lpstr>LivNavn</vt:lpstr>
      <vt:lpstr>LivVar</vt:lpstr>
      <vt:lpstr>'Tabel 6.1'!OLE_LINK5</vt:lpstr>
      <vt:lpstr>'Tabel 6.2'!OLE_LINK7</vt:lpstr>
      <vt:lpstr>TpkData</vt:lpstr>
      <vt:lpstr>TpkNavn</vt:lpstr>
      <vt:lpstr>TpkVar</vt:lpstr>
      <vt:lpstr>'Bilag 7.1'!Udskriftsområde</vt:lpstr>
      <vt:lpstr>Indholdsfortegnelse!Udskriftsområde</vt:lpstr>
      <vt:lpstr>'Tabel 1.1'!Udskriftsområde</vt:lpstr>
      <vt:lpstr>'Tabel 1.2'!Udskriftsområde</vt:lpstr>
      <vt:lpstr>'Tabel 1.3'!Udskriftsområde</vt:lpstr>
      <vt:lpstr>'Tabel 1.4'!Udskriftsområde</vt:lpstr>
      <vt:lpstr>'Tabel 1.5'!Udskriftsområde</vt:lpstr>
      <vt:lpstr>'Tabel 1.6'!Udskriftsområde</vt:lpstr>
      <vt:lpstr>'Tabel 1.7'!Udskriftsområde</vt:lpstr>
      <vt:lpstr>'Tabel 1.8'!Udskriftsområde</vt:lpstr>
      <vt:lpstr>'Tabel 2.1'!Udskriftsområde</vt:lpstr>
      <vt:lpstr>'Tabel 2.2'!Udskriftsområde</vt:lpstr>
      <vt:lpstr>'Tabel 2.3'!Udskriftsområde</vt:lpstr>
      <vt:lpstr>'Tabel 2.4'!Udskriftsområde</vt:lpstr>
      <vt:lpstr>'Tabel 2.5'!Udskriftsområde</vt:lpstr>
      <vt:lpstr>'Tabel 2.6'!Udskriftsområde</vt:lpstr>
      <vt:lpstr>'Tabel 2.7'!Udskriftsområde</vt:lpstr>
      <vt:lpstr>'Tabel 2.8'!Udskriftsområde</vt:lpstr>
      <vt:lpstr>'Tabel 3.1'!Udskriftsområde</vt:lpstr>
      <vt:lpstr>'Tabel 3.2'!Udskriftsområde</vt:lpstr>
      <vt:lpstr>'Tabel 3.3'!Udskriftsområde</vt:lpstr>
      <vt:lpstr>'Tabel 3.4'!Udskriftsområde</vt:lpstr>
      <vt:lpstr>'Tabel 3.5'!Udskriftsområde</vt:lpstr>
      <vt:lpstr>'Tabel 3.6'!Udskriftsområde</vt:lpstr>
      <vt:lpstr>'Tabel 4.1'!Udskriftsområde</vt:lpstr>
      <vt:lpstr>'Tabel 4.2'!Udskriftsområde</vt:lpstr>
      <vt:lpstr>'Tabel 4.3'!Udskriftsområde</vt:lpstr>
      <vt:lpstr>'Tabel 5.1'!Udskriftsområde</vt:lpstr>
      <vt:lpstr>'Tabel 5.2'!Udskriftsområde</vt:lpstr>
      <vt:lpstr>'Tabel 5.3'!Udskriftsområde</vt:lpstr>
      <vt:lpstr>'Tabel 6.1'!Udskriftsområde</vt:lpstr>
      <vt:lpstr>'Tabel 6.2'!Udskriftsområde</vt:lpstr>
    </vt:vector>
  </TitlesOfParts>
  <Company>Finanstilsynet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Livsforsikringsselskaber: Statistisk materiale</dc:title>
  <dc:creator>Finanstilsynet</dc:creator>
  <cp:lastModifiedBy>Christian Overgård (FT)</cp:lastModifiedBy>
  <cp:lastPrinted>2017-07-11T05:42:58Z</cp:lastPrinted>
  <dcterms:created xsi:type="dcterms:W3CDTF">2016-01-07T10:31:59Z</dcterms:created>
  <dcterms:modified xsi:type="dcterms:W3CDTF">2019-08-23T09:24:17Z</dcterms:modified>
</cp:coreProperties>
</file>